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 firstSheet="3" activeTab="3"/>
  </bookViews>
  <sheets>
    <sheet name="профориентация" sheetId="42" r:id="rId1"/>
    <sheet name="накладные затраты" sheetId="43" r:id="rId2"/>
    <sheet name="семейное консульт." sheetId="44" r:id="rId3"/>
    <sheet name="коррекция и проф. псих.сост." sheetId="45" r:id="rId4"/>
    <sheet name="занятия в сенсорной комн." sheetId="46" r:id="rId5"/>
    <sheet name="психолог.диагностика" sheetId="47" r:id="rId6"/>
    <sheet name="тренинг до 10 чел" sheetId="48" r:id="rId7"/>
    <sheet name="тренинг до15 чел." sheetId="49" r:id="rId8"/>
    <sheet name=" до 20 чел" sheetId="50" r:id="rId9"/>
    <sheet name="ШРР" sheetId="51" r:id="rId10"/>
    <sheet name="ГПД2" sheetId="53" r:id="rId11"/>
  </sheets>
  <calcPr calcId="145621"/>
</workbook>
</file>

<file path=xl/calcChain.xml><?xml version="1.0" encoding="utf-8"?>
<calcChain xmlns="http://schemas.openxmlformats.org/spreadsheetml/2006/main">
  <c r="F15" i="53" l="1"/>
  <c r="F14" i="53"/>
  <c r="F16" i="53" s="1"/>
  <c r="F17" i="53" l="1"/>
  <c r="F21" i="53" l="1"/>
  <c r="I19" i="43" l="1"/>
  <c r="I25" i="43" l="1"/>
  <c r="I24" i="43"/>
  <c r="B14" i="43" l="1"/>
  <c r="F15" i="51" l="1"/>
  <c r="F14" i="51"/>
  <c r="F8" i="50"/>
  <c r="F12" i="50" s="1"/>
  <c r="F15" i="49"/>
  <c r="F8" i="49"/>
  <c r="F11" i="49" s="1"/>
  <c r="F9" i="48"/>
  <c r="F10" i="47"/>
  <c r="F14" i="47" s="1"/>
  <c r="F16" i="51" l="1"/>
  <c r="F17" i="51" s="1"/>
  <c r="F21" i="51" s="1"/>
  <c r="F11" i="50"/>
  <c r="F13" i="50" s="1"/>
  <c r="F14" i="50" s="1"/>
  <c r="F15" i="50" s="1"/>
  <c r="F18" i="50" s="1"/>
  <c r="F13" i="49"/>
  <c r="F12" i="49"/>
  <c r="F13" i="48"/>
  <c r="F12" i="48"/>
  <c r="F13" i="47"/>
  <c r="F15" i="47" s="1"/>
  <c r="F16" i="47" s="1"/>
  <c r="F17" i="47" s="1"/>
  <c r="F20" i="47" s="1"/>
  <c r="F9" i="46"/>
  <c r="F13" i="46" s="1"/>
  <c r="F15" i="45"/>
  <c r="F8" i="45"/>
  <c r="F12" i="45" s="1"/>
  <c r="F8" i="44"/>
  <c r="F11" i="44" s="1"/>
  <c r="F18" i="49" l="1"/>
  <c r="F14" i="49"/>
  <c r="F14" i="48"/>
  <c r="F15" i="48" s="1"/>
  <c r="F19" i="48" s="1"/>
  <c r="F12" i="46"/>
  <c r="F14" i="46" s="1"/>
  <c r="F15" i="46" s="1"/>
  <c r="F16" i="46" s="1"/>
  <c r="F19" i="46" s="1"/>
  <c r="F11" i="45"/>
  <c r="F13" i="45" s="1"/>
  <c r="F14" i="45" s="1"/>
  <c r="F18" i="45" s="1"/>
  <c r="F13" i="44"/>
  <c r="F12" i="44"/>
  <c r="F19" i="42"/>
  <c r="B22" i="43"/>
  <c r="F18" i="44" l="1"/>
  <c r="F14" i="44"/>
  <c r="F9" i="42"/>
  <c r="F13" i="42" s="1"/>
  <c r="F12" i="42" l="1"/>
  <c r="F14" i="42" s="1"/>
  <c r="F15" i="42"/>
</calcChain>
</file>

<file path=xl/sharedStrings.xml><?xml version="1.0" encoding="utf-8"?>
<sst xmlns="http://schemas.openxmlformats.org/spreadsheetml/2006/main" count="274" uniqueCount="64">
  <si>
    <t>№ п/п</t>
  </si>
  <si>
    <t>% от плановой величины сметы</t>
  </si>
  <si>
    <t>Заработная плата педагога</t>
  </si>
  <si>
    <t>Заработная плата директора</t>
  </si>
  <si>
    <t>Сумма, руб</t>
  </si>
  <si>
    <t>Наименование статьи расхода</t>
  </si>
  <si>
    <t>Доход</t>
  </si>
  <si>
    <t>Кол-во чел/час</t>
  </si>
  <si>
    <t>Статья расхода</t>
  </si>
  <si>
    <t xml:space="preserve">Начисления на оплату труда </t>
  </si>
  <si>
    <t>Итого оплата труда</t>
  </si>
  <si>
    <t>27,1 %</t>
  </si>
  <si>
    <t>ИТОГО расходов</t>
  </si>
  <si>
    <t>Ведущий бухгалтер</t>
  </si>
  <si>
    <t>Е.Г.Власова</t>
  </si>
  <si>
    <t>7 %</t>
  </si>
  <si>
    <t>Наименование статей затрат</t>
  </si>
  <si>
    <t>электроэнергия</t>
  </si>
  <si>
    <t>годовое потребление электроэнергии</t>
  </si>
  <si>
    <t xml:space="preserve">140075 квт/час </t>
  </si>
  <si>
    <t>по факту 2016 г.</t>
  </si>
  <si>
    <t>140075 квт/ ч   / 247 р/дней в году=567,11 квт/ч /день/12 час=47,26 квт/час  (затраты на электроэнергию в час работы на все здание</t>
  </si>
  <si>
    <t>47,26 квт/ч /9197,3 кв.м * 51,8 м2 = 0,266 квт/ч*5,66 руб за квт = 1,51 руб.</t>
  </si>
  <si>
    <t>водоснабжение</t>
  </si>
  <si>
    <t>1 ребенок * 75 л ( в день по нормам)/12час/1000=0,00625 м3*39,36=0,246 руб=0,3 руб</t>
  </si>
  <si>
    <t>2 работника (преподаватель + уборщица) *60 л/12 час/ 1000= 0,01 м3*39,36 руб = 0,39 руб.</t>
  </si>
  <si>
    <t>на мытье полов 75 л /1000= 0,075 м3 * 39,36 руб= 2,95 руб.</t>
  </si>
  <si>
    <t>водоотведение  0,00625м3 + 0,01м3 + 0,075м3 = 0,0913 м3*39,36 руб= 3,59 руб.</t>
  </si>
  <si>
    <t>отопление</t>
  </si>
  <si>
    <t>руб.</t>
  </si>
  <si>
    <t>1704,4 гкал/8 мес = 213,05 Гкал /мес</t>
  </si>
  <si>
    <t>213,05 гкал / 9197,3 м2 * 51,8  м2= 1,202 гкал/30/24 ч*1 ч=0,0017 гкал/час*511,20=0,87 руб</t>
  </si>
  <si>
    <t xml:space="preserve">моющие средства для уборки помещения </t>
  </si>
  <si>
    <t>стоимость - 300 руб.</t>
  </si>
  <si>
    <t>расходы в месяц = 300 /8 = 37,5 руб</t>
  </si>
  <si>
    <t>срок полезного использования  - 8 мес.</t>
  </si>
  <si>
    <t>затраты в месяц = 37,5 /12 (занятий / мес) =3,13 руб</t>
  </si>
  <si>
    <t>канцтовары (для ведения документации)</t>
  </si>
  <si>
    <t>Оплата коммунальных услуг, в т.ч.: электроэнергия, отопление, водоотведение)</t>
  </si>
  <si>
    <t>На развитие образовательного учреждения</t>
  </si>
  <si>
    <r>
      <t>Накладные расходы (</t>
    </r>
    <r>
      <rPr>
        <sz val="10"/>
        <color theme="1"/>
        <rFont val="Times New Roman"/>
        <family val="1"/>
        <charset val="204"/>
      </rPr>
      <t>моющие средства для уборки помещения, кантовары (для ведения документации)</t>
    </r>
  </si>
  <si>
    <t>стоимость - 1000 руб/</t>
  </si>
  <si>
    <t>расходы в месяц = 1000 /8 = 125 руб</t>
  </si>
  <si>
    <t>затраты в месяц =125 /12 (занятий / мес) =10,42 руб</t>
  </si>
  <si>
    <t>Расчет стоимости   услуг  по профессиональной ориентации и профессиональной диагностике  (1 чел/ час)</t>
  </si>
  <si>
    <t>Расчет стоимости   услуг  по семейному консультированию  (1 консультация)</t>
  </si>
  <si>
    <t>МБОУ УСОШ № 1 им. А.С.Попова</t>
  </si>
  <si>
    <t>Расчет стоимости   услуг  психологической помощи                                                                                                по коррекции и профилактике психического состояния с использованием                           кабинета ПЭМ, сенсорной комнаты  (1 занятие)</t>
  </si>
  <si>
    <t>Расчет стоимости   занятий в сенсорной комнате (1 занятие)</t>
  </si>
  <si>
    <t>Расчет стоимости  услуг                                                                                                                             по психологической диагностике  ( с использованием компьютерных методик)                     (1 методика)</t>
  </si>
  <si>
    <t xml:space="preserve">                                                                             </t>
  </si>
  <si>
    <t>Расчет стоимости  услуг                                                                                                                        по  психологическому тренингу  (группа до 10 чел. включительно)</t>
  </si>
  <si>
    <t>Расчет стоимости  услуг                                                                                                                        по  психологическому тренингу  (группа до 15 чел. включительно)</t>
  </si>
  <si>
    <t>Расчет стоимости  услуг                                                                                                                        по  психологическому тренингу  (группа до 20 чел. включительно)</t>
  </si>
  <si>
    <t>УТВЕРЖДАЮ</t>
  </si>
  <si>
    <t>Директор МБОУ УСОШ № 1 им. А.С.Попова</t>
  </si>
  <si>
    <t>____________Е.А.Митякина</t>
  </si>
  <si>
    <r>
      <t>Накладные расходы (</t>
    </r>
    <r>
      <rPr>
        <sz val="10"/>
        <color theme="1"/>
        <rFont val="Times New Roman"/>
        <family val="1"/>
        <charset val="204"/>
      </rPr>
      <t>моющие средства для уборки помещения, канцтовары (для ведения документации)</t>
    </r>
  </si>
  <si>
    <t>Оплата коммунальных услуг, в т.ч.: электроэнергия, отопление, водоотведение</t>
  </si>
  <si>
    <t>На развитие образовательного учреждения (текущий ремонт)</t>
  </si>
  <si>
    <t>Расчет стоимости  услуг                                                                                                         в школе раннего развития по курсу "Школа будущих первоклассников"</t>
  </si>
  <si>
    <t xml:space="preserve">Расчет стоимости  услуг  ГПД   (1  день)                                                                                           </t>
  </si>
  <si>
    <t>Приложение</t>
  </si>
  <si>
    <t>к Приказу от 02.09.2020 № 67/7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</si>
</sst>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 applyAlignment="1">
      <alignment horizontal="center" vertical="top" wrapText="1" shrinkToFi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2" fontId="1" fillId="2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9" fontId="1" fillId="3" borderId="1" xfId="0" applyNumberFormat="1" applyFont="1" applyFill="1" applyBorder="1" applyAlignment="1">
      <alignment horizontal="center" vertical="top" wrapText="1" shrinkToFit="1"/>
    </xf>
    <xf numFmtId="2" fontId="1" fillId="3" borderId="1" xfId="0" applyNumberFormat="1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9" fontId="1" fillId="2" borderId="1" xfId="0" applyNumberFormat="1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3" fillId="0" borderId="6" xfId="0" applyFont="1" applyBorder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4" fontId="1" fillId="0" borderId="3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1" sqref="B1:F3"/>
    </sheetView>
  </sheetViews>
  <sheetFormatPr defaultRowHeight="15" x14ac:dyDescent="0.25"/>
  <cols>
    <col min="1" max="1" width="4.85546875" customWidth="1"/>
    <col min="4" max="4" width="28.85546875" customWidth="1"/>
    <col min="5" max="5" width="12.140625" customWidth="1"/>
    <col min="6" max="6" width="14.7109375" customWidth="1"/>
  </cols>
  <sheetData>
    <row r="1" spans="1:6" x14ac:dyDescent="0.25">
      <c r="D1" s="59" t="s">
        <v>54</v>
      </c>
      <c r="E1" s="59"/>
      <c r="F1" s="59"/>
    </row>
    <row r="2" spans="1:6" x14ac:dyDescent="0.25">
      <c r="B2" s="59" t="s">
        <v>55</v>
      </c>
      <c r="C2" s="59"/>
      <c r="D2" s="59"/>
      <c r="E2" s="59"/>
      <c r="F2" s="59"/>
    </row>
    <row r="3" spans="1:6" x14ac:dyDescent="0.25">
      <c r="E3" s="60" t="s">
        <v>56</v>
      </c>
      <c r="F3" s="60"/>
    </row>
    <row r="6" spans="1:6" ht="30.75" customHeight="1" x14ac:dyDescent="0.25">
      <c r="A6" s="61" t="s">
        <v>44</v>
      </c>
      <c r="B6" s="61"/>
      <c r="C6" s="61"/>
      <c r="D6" s="61"/>
      <c r="E6" s="61"/>
      <c r="F6" s="61"/>
    </row>
    <row r="7" spans="1:6" ht="18.75" customHeight="1" x14ac:dyDescent="0.25">
      <c r="A7" s="56" t="s">
        <v>46</v>
      </c>
      <c r="B7" s="56"/>
      <c r="C7" s="56"/>
      <c r="D7" s="56"/>
      <c r="E7" s="56"/>
      <c r="F7" s="56"/>
    </row>
    <row r="8" spans="1:6" ht="31.5" x14ac:dyDescent="0.25">
      <c r="A8" s="7" t="s">
        <v>0</v>
      </c>
      <c r="B8" s="15" t="s">
        <v>6</v>
      </c>
      <c r="C8" s="62" t="s">
        <v>16</v>
      </c>
      <c r="D8" s="63"/>
      <c r="E8" s="8" t="s">
        <v>7</v>
      </c>
      <c r="F8" s="5" t="s">
        <v>4</v>
      </c>
    </row>
    <row r="9" spans="1:6" ht="15.75" x14ac:dyDescent="0.25">
      <c r="A9" s="5">
        <v>1</v>
      </c>
      <c r="B9" s="31"/>
      <c r="C9" s="70">
        <v>150</v>
      </c>
      <c r="D9" s="71"/>
      <c r="E9" s="21">
        <v>1</v>
      </c>
      <c r="F9" s="9">
        <f>C9*E9</f>
        <v>150</v>
      </c>
    </row>
    <row r="10" spans="1:6" ht="15.75" x14ac:dyDescent="0.25">
      <c r="A10" s="11"/>
      <c r="B10" s="11"/>
      <c r="C10" s="12"/>
      <c r="D10" s="10"/>
      <c r="E10" s="11"/>
      <c r="F10" s="13"/>
    </row>
    <row r="11" spans="1:6" ht="63" x14ac:dyDescent="0.25">
      <c r="A11" s="1" t="s">
        <v>0</v>
      </c>
      <c r="B11" s="16" t="s">
        <v>8</v>
      </c>
      <c r="C11" s="62" t="s">
        <v>5</v>
      </c>
      <c r="D11" s="63"/>
      <c r="E11" s="4" t="s">
        <v>1</v>
      </c>
      <c r="F11" s="5" t="s">
        <v>4</v>
      </c>
    </row>
    <row r="12" spans="1:6" ht="15.75" x14ac:dyDescent="0.25">
      <c r="A12" s="43">
        <v>1</v>
      </c>
      <c r="B12" s="44">
        <v>211</v>
      </c>
      <c r="C12" s="72" t="s">
        <v>2</v>
      </c>
      <c r="D12" s="73"/>
      <c r="E12" s="45">
        <v>0.5</v>
      </c>
      <c r="F12" s="23">
        <f>F9*50/100</f>
        <v>75</v>
      </c>
    </row>
    <row r="13" spans="1:6" ht="15.75" x14ac:dyDescent="0.25">
      <c r="A13" s="5">
        <v>2</v>
      </c>
      <c r="B13" s="5">
        <v>211</v>
      </c>
      <c r="C13" s="6" t="s">
        <v>3</v>
      </c>
      <c r="D13" s="6"/>
      <c r="E13" s="2" t="s">
        <v>15</v>
      </c>
      <c r="F13" s="19">
        <f>F9*7%</f>
        <v>10.500000000000002</v>
      </c>
    </row>
    <row r="14" spans="1:6" ht="15.75" x14ac:dyDescent="0.25">
      <c r="A14" s="5">
        <v>3</v>
      </c>
      <c r="B14" s="31"/>
      <c r="C14" s="17" t="s">
        <v>10</v>
      </c>
      <c r="D14" s="18"/>
      <c r="E14" s="2"/>
      <c r="F14" s="19">
        <f>SUM(F12:F13)</f>
        <v>85.5</v>
      </c>
    </row>
    <row r="15" spans="1:6" ht="15.75" x14ac:dyDescent="0.25">
      <c r="A15" s="5">
        <v>4</v>
      </c>
      <c r="B15" s="31">
        <v>213</v>
      </c>
      <c r="C15" s="68" t="s">
        <v>9</v>
      </c>
      <c r="D15" s="69"/>
      <c r="E15" s="2" t="s">
        <v>11</v>
      </c>
      <c r="F15" s="19">
        <f>F14*27.1/100</f>
        <v>23.170500000000001</v>
      </c>
    </row>
    <row r="16" spans="1:6" ht="35.25" customHeight="1" x14ac:dyDescent="0.25">
      <c r="A16" s="5">
        <v>5</v>
      </c>
      <c r="B16" s="31"/>
      <c r="C16" s="57" t="s">
        <v>39</v>
      </c>
      <c r="D16" s="58"/>
      <c r="E16" s="14"/>
      <c r="F16" s="23">
        <v>21.81</v>
      </c>
    </row>
    <row r="17" spans="1:6" ht="51" customHeight="1" x14ac:dyDescent="0.25">
      <c r="A17" s="38">
        <v>6</v>
      </c>
      <c r="B17" s="38">
        <v>223</v>
      </c>
      <c r="C17" s="64" t="s">
        <v>38</v>
      </c>
      <c r="D17" s="65"/>
      <c r="E17" s="3"/>
      <c r="F17" s="37">
        <v>5.97</v>
      </c>
    </row>
    <row r="18" spans="1:6" ht="40.5" customHeight="1" x14ac:dyDescent="0.25">
      <c r="A18" s="38">
        <v>7</v>
      </c>
      <c r="B18" s="20"/>
      <c r="C18" s="64" t="s">
        <v>57</v>
      </c>
      <c r="D18" s="65"/>
      <c r="E18" s="3"/>
      <c r="F18" s="37">
        <v>13.55</v>
      </c>
    </row>
    <row r="19" spans="1:6" ht="15.75" x14ac:dyDescent="0.25">
      <c r="A19" s="20">
        <v>8</v>
      </c>
      <c r="B19" s="22"/>
      <c r="C19" s="66" t="s">
        <v>12</v>
      </c>
      <c r="D19" s="67"/>
      <c r="E19" s="3"/>
      <c r="F19" s="24">
        <f>SUM(F14:F18)</f>
        <v>150.00050000000002</v>
      </c>
    </row>
    <row r="23" spans="1:6" ht="15.75" x14ac:dyDescent="0.25">
      <c r="A23" s="29"/>
      <c r="B23" s="29"/>
      <c r="C23" s="29"/>
      <c r="D23" s="29"/>
      <c r="E23" s="29"/>
      <c r="F23" s="30"/>
    </row>
  </sheetData>
  <mergeCells count="14">
    <mergeCell ref="C17:D17"/>
    <mergeCell ref="C18:D18"/>
    <mergeCell ref="C19:D19"/>
    <mergeCell ref="C15:D15"/>
    <mergeCell ref="C9:D9"/>
    <mergeCell ref="C11:D11"/>
    <mergeCell ref="C12:D12"/>
    <mergeCell ref="A7:F7"/>
    <mergeCell ref="C16:D16"/>
    <mergeCell ref="D1:F1"/>
    <mergeCell ref="B2:F2"/>
    <mergeCell ref="E3:F3"/>
    <mergeCell ref="A6:F6"/>
    <mergeCell ref="C8:D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" sqref="D3:F3"/>
    </sheetView>
  </sheetViews>
  <sheetFormatPr defaultRowHeight="15" x14ac:dyDescent="0.25"/>
  <cols>
    <col min="1" max="1" width="5.140625" customWidth="1"/>
    <col min="4" max="4" width="31.5703125" customWidth="1"/>
    <col min="5" max="5" width="10.5703125" customWidth="1"/>
    <col min="6" max="6" width="13.28515625" customWidth="1"/>
  </cols>
  <sheetData>
    <row r="1" spans="1:6" x14ac:dyDescent="0.25">
      <c r="E1" s="59" t="s">
        <v>62</v>
      </c>
      <c r="F1" s="59"/>
    </row>
    <row r="2" spans="1:6" x14ac:dyDescent="0.25">
      <c r="D2" s="59" t="s">
        <v>63</v>
      </c>
      <c r="E2" s="59"/>
      <c r="F2" s="59"/>
    </row>
    <row r="3" spans="1:6" x14ac:dyDescent="0.25">
      <c r="D3" s="59"/>
      <c r="E3" s="59"/>
      <c r="F3" s="59"/>
    </row>
    <row r="4" spans="1:6" x14ac:dyDescent="0.25">
      <c r="D4" s="46"/>
      <c r="E4" s="46"/>
      <c r="F4" s="46"/>
    </row>
    <row r="5" spans="1:6" x14ac:dyDescent="0.25">
      <c r="D5" s="46"/>
      <c r="E5" s="46"/>
      <c r="F5" s="46"/>
    </row>
    <row r="6" spans="1:6" x14ac:dyDescent="0.25">
      <c r="E6" s="41"/>
      <c r="F6" s="42"/>
    </row>
    <row r="7" spans="1:6" ht="37.5" customHeight="1" x14ac:dyDescent="0.25">
      <c r="A7" s="77" t="s">
        <v>60</v>
      </c>
      <c r="B7" s="77"/>
      <c r="C7" s="77"/>
      <c r="D7" s="77"/>
      <c r="E7" s="77"/>
      <c r="F7" s="77"/>
    </row>
    <row r="8" spans="1:6" ht="16.5" customHeight="1" x14ac:dyDescent="0.25">
      <c r="A8" s="78" t="s">
        <v>46</v>
      </c>
      <c r="B8" s="78"/>
      <c r="C8" s="78"/>
      <c r="D8" s="78"/>
      <c r="E8" s="78"/>
      <c r="F8" s="78"/>
    </row>
    <row r="9" spans="1:6" ht="16.5" customHeight="1" x14ac:dyDescent="0.25">
      <c r="A9" s="50"/>
      <c r="B9" s="50"/>
      <c r="C9" s="48"/>
      <c r="D9" s="48"/>
      <c r="E9" s="50"/>
      <c r="F9" s="48"/>
    </row>
    <row r="10" spans="1:6" ht="31.5" x14ac:dyDescent="0.25">
      <c r="A10" s="7" t="s">
        <v>0</v>
      </c>
      <c r="B10" s="15" t="s">
        <v>6</v>
      </c>
      <c r="C10" s="62" t="s">
        <v>16</v>
      </c>
      <c r="D10" s="63"/>
      <c r="E10" s="8" t="s">
        <v>7</v>
      </c>
      <c r="F10" s="5" t="s">
        <v>4</v>
      </c>
    </row>
    <row r="11" spans="1:6" ht="15.75" x14ac:dyDescent="0.25">
      <c r="A11" s="5">
        <v>1</v>
      </c>
      <c r="B11" s="40"/>
      <c r="C11" s="70"/>
      <c r="D11" s="71"/>
      <c r="E11" s="51"/>
      <c r="F11" s="9">
        <v>150</v>
      </c>
    </row>
    <row r="12" spans="1:6" ht="15.75" x14ac:dyDescent="0.25">
      <c r="A12" s="11"/>
      <c r="B12" s="11"/>
      <c r="C12" s="12"/>
      <c r="D12" s="10"/>
      <c r="E12" s="11"/>
      <c r="F12" s="13"/>
    </row>
    <row r="13" spans="1:6" ht="71.25" customHeight="1" x14ac:dyDescent="0.25">
      <c r="A13" s="1" t="s">
        <v>0</v>
      </c>
      <c r="B13" s="16" t="s">
        <v>8</v>
      </c>
      <c r="C13" s="62" t="s">
        <v>5</v>
      </c>
      <c r="D13" s="63"/>
      <c r="E13" s="4" t="s">
        <v>1</v>
      </c>
      <c r="F13" s="5" t="s">
        <v>4</v>
      </c>
    </row>
    <row r="14" spans="1:6" ht="15.75" x14ac:dyDescent="0.25">
      <c r="A14" s="25">
        <v>1</v>
      </c>
      <c r="B14" s="26">
        <v>211</v>
      </c>
      <c r="C14" s="75" t="s">
        <v>2</v>
      </c>
      <c r="D14" s="76"/>
      <c r="E14" s="27">
        <v>0.5</v>
      </c>
      <c r="F14" s="28">
        <f>F11*50/100</f>
        <v>75</v>
      </c>
    </row>
    <row r="15" spans="1:6" ht="15.75" x14ac:dyDescent="0.25">
      <c r="A15" s="5">
        <v>2</v>
      </c>
      <c r="B15" s="5">
        <v>211</v>
      </c>
      <c r="C15" s="6" t="s">
        <v>3</v>
      </c>
      <c r="D15" s="6"/>
      <c r="E15" s="2" t="s">
        <v>15</v>
      </c>
      <c r="F15" s="19">
        <f>F11*7%</f>
        <v>10.500000000000002</v>
      </c>
    </row>
    <row r="16" spans="1:6" ht="15.75" x14ac:dyDescent="0.25">
      <c r="A16" s="5">
        <v>3</v>
      </c>
      <c r="B16" s="40"/>
      <c r="C16" s="17" t="s">
        <v>10</v>
      </c>
      <c r="D16" s="18"/>
      <c r="E16" s="2"/>
      <c r="F16" s="19">
        <f>SUM(F14:F15)</f>
        <v>85.5</v>
      </c>
    </row>
    <row r="17" spans="1:6" ht="15.75" x14ac:dyDescent="0.25">
      <c r="A17" s="5">
        <v>4</v>
      </c>
      <c r="B17" s="40">
        <v>213</v>
      </c>
      <c r="C17" s="68" t="s">
        <v>9</v>
      </c>
      <c r="D17" s="69"/>
      <c r="E17" s="2" t="s">
        <v>11</v>
      </c>
      <c r="F17" s="19">
        <f>F16*27.1/100</f>
        <v>23.170500000000001</v>
      </c>
    </row>
    <row r="18" spans="1:6" ht="35.25" customHeight="1" x14ac:dyDescent="0.25">
      <c r="A18" s="5">
        <v>5</v>
      </c>
      <c r="B18" s="40"/>
      <c r="C18" s="57" t="s">
        <v>59</v>
      </c>
      <c r="D18" s="58"/>
      <c r="E18" s="14"/>
      <c r="F18" s="23">
        <v>4.46</v>
      </c>
    </row>
    <row r="19" spans="1:6" ht="47.25" customHeight="1" x14ac:dyDescent="0.25">
      <c r="A19" s="38">
        <v>6</v>
      </c>
      <c r="B19" s="38">
        <v>223</v>
      </c>
      <c r="C19" s="64" t="s">
        <v>58</v>
      </c>
      <c r="D19" s="65"/>
      <c r="E19" s="3"/>
      <c r="F19" s="37">
        <v>23.32</v>
      </c>
    </row>
    <row r="20" spans="1:6" ht="42" customHeight="1" x14ac:dyDescent="0.25">
      <c r="A20" s="38">
        <v>7</v>
      </c>
      <c r="B20" s="20"/>
      <c r="C20" s="64" t="s">
        <v>40</v>
      </c>
      <c r="D20" s="65"/>
      <c r="E20" s="3"/>
      <c r="F20" s="37">
        <v>13.55</v>
      </c>
    </row>
    <row r="21" spans="1:6" ht="18" customHeight="1" x14ac:dyDescent="0.25">
      <c r="A21" s="20">
        <v>8</v>
      </c>
      <c r="B21" s="22"/>
      <c r="C21" s="66" t="s">
        <v>12</v>
      </c>
      <c r="D21" s="67"/>
      <c r="E21" s="3"/>
      <c r="F21" s="24">
        <f>SUM(F16:F20)</f>
        <v>150.00050000000002</v>
      </c>
    </row>
    <row r="23" spans="1:6" x14ac:dyDescent="0.25">
      <c r="B23" s="49"/>
      <c r="C23" s="49"/>
      <c r="D23" s="49"/>
      <c r="E23" s="49"/>
      <c r="F23" s="49"/>
    </row>
    <row r="24" spans="1:6" x14ac:dyDescent="0.25">
      <c r="A24" s="60" t="s">
        <v>13</v>
      </c>
      <c r="B24" s="60"/>
      <c r="C24" s="60"/>
      <c r="D24" s="49"/>
      <c r="E24" s="49"/>
      <c r="F24" s="49" t="s">
        <v>14</v>
      </c>
    </row>
    <row r="25" spans="1:6" ht="15.75" x14ac:dyDescent="0.25">
      <c r="A25" s="29"/>
      <c r="B25" s="29"/>
      <c r="C25" s="29"/>
      <c r="D25" s="29"/>
      <c r="E25" s="29"/>
      <c r="F25" s="30"/>
    </row>
  </sheetData>
  <mergeCells count="15">
    <mergeCell ref="A24:C24"/>
    <mergeCell ref="C19:D19"/>
    <mergeCell ref="C20:D20"/>
    <mergeCell ref="C21:D21"/>
    <mergeCell ref="C14:D14"/>
    <mergeCell ref="E1:F1"/>
    <mergeCell ref="D2:F2"/>
    <mergeCell ref="D3:F3"/>
    <mergeCell ref="C17:D17"/>
    <mergeCell ref="C18:D18"/>
    <mergeCell ref="A7:F7"/>
    <mergeCell ref="A8:F8"/>
    <mergeCell ref="C10:D10"/>
    <mergeCell ref="C11:D11"/>
    <mergeCell ref="C13:D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O16" sqref="O16"/>
    </sheetView>
  </sheetViews>
  <sheetFormatPr defaultRowHeight="15" x14ac:dyDescent="0.25"/>
  <cols>
    <col min="1" max="1" width="5.7109375" customWidth="1"/>
    <col min="4" max="4" width="29.5703125" customWidth="1"/>
    <col min="5" max="5" width="12.28515625" customWidth="1"/>
    <col min="6" max="6" width="14.140625" customWidth="1"/>
  </cols>
  <sheetData>
    <row r="1" spans="1:6" x14ac:dyDescent="0.25">
      <c r="E1" s="59" t="s">
        <v>62</v>
      </c>
      <c r="F1" s="59"/>
    </row>
    <row r="2" spans="1:6" x14ac:dyDescent="0.25">
      <c r="D2" s="59" t="s">
        <v>63</v>
      </c>
      <c r="E2" s="59"/>
      <c r="F2" s="59"/>
    </row>
    <row r="3" spans="1:6" x14ac:dyDescent="0.25">
      <c r="D3" s="59"/>
      <c r="E3" s="59"/>
      <c r="F3" s="59"/>
    </row>
    <row r="4" spans="1:6" x14ac:dyDescent="0.25">
      <c r="D4" s="53"/>
      <c r="E4" s="53"/>
      <c r="F4" s="53"/>
    </row>
    <row r="5" spans="1:6" x14ac:dyDescent="0.25">
      <c r="D5" s="53"/>
      <c r="E5" s="53"/>
      <c r="F5" s="53"/>
    </row>
    <row r="6" spans="1:6" x14ac:dyDescent="0.25">
      <c r="E6" s="41"/>
      <c r="F6" s="42"/>
    </row>
    <row r="7" spans="1:6" ht="31.5" customHeight="1" x14ac:dyDescent="0.25">
      <c r="A7" s="77" t="s">
        <v>61</v>
      </c>
      <c r="B7" s="77"/>
      <c r="C7" s="77"/>
      <c r="D7" s="77"/>
      <c r="E7" s="77"/>
      <c r="F7" s="77"/>
    </row>
    <row r="8" spans="1:6" ht="15.75" x14ac:dyDescent="0.25">
      <c r="A8" s="78" t="s">
        <v>46</v>
      </c>
      <c r="B8" s="78"/>
      <c r="C8" s="78"/>
      <c r="D8" s="78"/>
      <c r="E8" s="78"/>
      <c r="F8" s="78"/>
    </row>
    <row r="9" spans="1:6" ht="15.75" x14ac:dyDescent="0.25">
      <c r="A9" s="55"/>
      <c r="B9" s="55"/>
      <c r="C9" s="52"/>
      <c r="D9" s="52"/>
      <c r="E9" s="55"/>
      <c r="F9" s="52"/>
    </row>
    <row r="10" spans="1:6" ht="31.5" x14ac:dyDescent="0.25">
      <c r="A10" s="7" t="s">
        <v>0</v>
      </c>
      <c r="B10" s="15" t="s">
        <v>6</v>
      </c>
      <c r="C10" s="62" t="s">
        <v>16</v>
      </c>
      <c r="D10" s="63"/>
      <c r="E10" s="8" t="s">
        <v>7</v>
      </c>
      <c r="F10" s="5" t="s">
        <v>4</v>
      </c>
    </row>
    <row r="11" spans="1:6" ht="15.75" x14ac:dyDescent="0.25">
      <c r="A11" s="5">
        <v>1</v>
      </c>
      <c r="B11" s="54"/>
      <c r="C11" s="70"/>
      <c r="D11" s="71"/>
      <c r="E11" s="51"/>
      <c r="F11" s="9">
        <v>49.2</v>
      </c>
    </row>
    <row r="12" spans="1:6" ht="15.75" x14ac:dyDescent="0.25">
      <c r="A12" s="11"/>
      <c r="B12" s="11"/>
      <c r="C12" s="12"/>
      <c r="D12" s="10"/>
      <c r="E12" s="11"/>
      <c r="F12" s="13"/>
    </row>
    <row r="13" spans="1:6" ht="68.25" customHeight="1" x14ac:dyDescent="0.25">
      <c r="A13" s="1" t="s">
        <v>0</v>
      </c>
      <c r="B13" s="16" t="s">
        <v>8</v>
      </c>
      <c r="C13" s="62" t="s">
        <v>5</v>
      </c>
      <c r="D13" s="63"/>
      <c r="E13" s="4" t="s">
        <v>1</v>
      </c>
      <c r="F13" s="5" t="s">
        <v>4</v>
      </c>
    </row>
    <row r="14" spans="1:6" ht="15.75" x14ac:dyDescent="0.25">
      <c r="A14" s="25">
        <v>1</v>
      </c>
      <c r="B14" s="26">
        <v>211</v>
      </c>
      <c r="C14" s="75" t="s">
        <v>2</v>
      </c>
      <c r="D14" s="76"/>
      <c r="E14" s="27">
        <v>0.5</v>
      </c>
      <c r="F14" s="28">
        <f>F11*50/100</f>
        <v>24.6</v>
      </c>
    </row>
    <row r="15" spans="1:6" ht="15.75" x14ac:dyDescent="0.25">
      <c r="A15" s="5">
        <v>2</v>
      </c>
      <c r="B15" s="5">
        <v>211</v>
      </c>
      <c r="C15" s="6" t="s">
        <v>3</v>
      </c>
      <c r="D15" s="6"/>
      <c r="E15" s="2" t="s">
        <v>15</v>
      </c>
      <c r="F15" s="19">
        <f>F11*7%</f>
        <v>3.4440000000000004</v>
      </c>
    </row>
    <row r="16" spans="1:6" ht="15.75" x14ac:dyDescent="0.25">
      <c r="A16" s="5">
        <v>3</v>
      </c>
      <c r="B16" s="54"/>
      <c r="C16" s="17" t="s">
        <v>10</v>
      </c>
      <c r="D16" s="18"/>
      <c r="E16" s="2"/>
      <c r="F16" s="19">
        <f>SUM(F14:F15)</f>
        <v>28.044</v>
      </c>
    </row>
    <row r="17" spans="1:6" ht="15.75" x14ac:dyDescent="0.25">
      <c r="A17" s="5">
        <v>4</v>
      </c>
      <c r="B17" s="54">
        <v>213</v>
      </c>
      <c r="C17" s="68" t="s">
        <v>9</v>
      </c>
      <c r="D17" s="69"/>
      <c r="E17" s="2" t="s">
        <v>11</v>
      </c>
      <c r="F17" s="19">
        <f>F16*27.1/100</f>
        <v>7.5999240000000006</v>
      </c>
    </row>
    <row r="18" spans="1:6" ht="36" customHeight="1" x14ac:dyDescent="0.25">
      <c r="A18" s="5">
        <v>5</v>
      </c>
      <c r="B18" s="54"/>
      <c r="C18" s="57" t="s">
        <v>59</v>
      </c>
      <c r="D18" s="58"/>
      <c r="E18" s="14"/>
      <c r="F18" s="23">
        <v>0</v>
      </c>
    </row>
    <row r="19" spans="1:6" ht="49.5" customHeight="1" x14ac:dyDescent="0.25">
      <c r="A19" s="38">
        <v>6</v>
      </c>
      <c r="B19" s="38">
        <v>223</v>
      </c>
      <c r="C19" s="64" t="s">
        <v>58</v>
      </c>
      <c r="D19" s="65"/>
      <c r="E19" s="3"/>
      <c r="F19" s="37">
        <v>10</v>
      </c>
    </row>
    <row r="20" spans="1:6" ht="44.25" customHeight="1" x14ac:dyDescent="0.25">
      <c r="A20" s="38">
        <v>7</v>
      </c>
      <c r="B20" s="20"/>
      <c r="C20" s="64" t="s">
        <v>40</v>
      </c>
      <c r="D20" s="65"/>
      <c r="E20" s="3"/>
      <c r="F20" s="37">
        <v>3.56</v>
      </c>
    </row>
    <row r="21" spans="1:6" ht="15.75" x14ac:dyDescent="0.25">
      <c r="A21" s="20">
        <v>8</v>
      </c>
      <c r="B21" s="22"/>
      <c r="C21" s="66" t="s">
        <v>12</v>
      </c>
      <c r="D21" s="67"/>
      <c r="E21" s="3"/>
      <c r="F21" s="24">
        <f>SUM(F16:F20)</f>
        <v>49.203924000000001</v>
      </c>
    </row>
    <row r="23" spans="1:6" x14ac:dyDescent="0.25">
      <c r="B23" s="49"/>
      <c r="C23" s="49"/>
      <c r="D23" s="49"/>
      <c r="E23" s="49"/>
      <c r="F23" s="49"/>
    </row>
    <row r="24" spans="1:6" x14ac:dyDescent="0.25">
      <c r="A24" s="60" t="s">
        <v>13</v>
      </c>
      <c r="B24" s="60"/>
      <c r="C24" s="60"/>
      <c r="D24" s="49"/>
      <c r="E24" s="49"/>
      <c r="F24" s="49" t="s">
        <v>14</v>
      </c>
    </row>
    <row r="25" spans="1:6" ht="15.75" x14ac:dyDescent="0.25">
      <c r="A25" s="29"/>
      <c r="B25" s="29"/>
      <c r="C25" s="29"/>
      <c r="D25" s="29"/>
      <c r="E25" s="29"/>
      <c r="F25" s="30"/>
    </row>
  </sheetData>
  <mergeCells count="15">
    <mergeCell ref="C10:D10"/>
    <mergeCell ref="E1:F1"/>
    <mergeCell ref="D2:F2"/>
    <mergeCell ref="D3:F3"/>
    <mergeCell ref="A7:F7"/>
    <mergeCell ref="A8:F8"/>
    <mergeCell ref="C20:D20"/>
    <mergeCell ref="C21:D21"/>
    <mergeCell ref="A24:C24"/>
    <mergeCell ref="C11:D11"/>
    <mergeCell ref="C13:D13"/>
    <mergeCell ref="C14:D14"/>
    <mergeCell ref="C17:D17"/>
    <mergeCell ref="C18:D18"/>
    <mergeCell ref="C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5"/>
  <sheetViews>
    <sheetView workbookViewId="0">
      <selection activeCell="K24" sqref="K24"/>
    </sheetView>
  </sheetViews>
  <sheetFormatPr defaultRowHeight="15" x14ac:dyDescent="0.25"/>
  <cols>
    <col min="1" max="1" width="26.5703125" customWidth="1"/>
    <col min="2" max="2" width="13.42578125" customWidth="1"/>
    <col min="3" max="3" width="13.5703125" customWidth="1"/>
  </cols>
  <sheetData>
    <row r="3" spans="1:15" x14ac:dyDescent="0.25">
      <c r="B3" t="s">
        <v>29</v>
      </c>
    </row>
    <row r="4" spans="1:15" x14ac:dyDescent="0.25">
      <c r="A4" t="s">
        <v>17</v>
      </c>
      <c r="B4" s="33">
        <v>1.51</v>
      </c>
      <c r="C4" t="s">
        <v>18</v>
      </c>
      <c r="G4" t="s">
        <v>19</v>
      </c>
      <c r="I4" t="s">
        <v>20</v>
      </c>
    </row>
    <row r="5" spans="1:15" ht="33.75" customHeight="1" x14ac:dyDescent="0.25">
      <c r="C5" s="74" t="s">
        <v>21</v>
      </c>
      <c r="D5" s="74"/>
      <c r="E5" s="74"/>
      <c r="F5" s="74"/>
      <c r="G5" s="74"/>
      <c r="H5" s="74"/>
      <c r="I5" s="74"/>
      <c r="J5" s="74"/>
      <c r="K5" s="74"/>
      <c r="L5" s="34"/>
      <c r="M5" s="34"/>
      <c r="N5" s="34"/>
      <c r="O5" s="34"/>
    </row>
    <row r="6" spans="1:15" x14ac:dyDescent="0.25">
      <c r="C6" t="s">
        <v>22</v>
      </c>
    </row>
    <row r="8" spans="1:15" x14ac:dyDescent="0.25">
      <c r="A8" t="s">
        <v>23</v>
      </c>
      <c r="B8" s="33">
        <v>3.59</v>
      </c>
      <c r="C8" t="s">
        <v>24</v>
      </c>
    </row>
    <row r="9" spans="1:15" x14ac:dyDescent="0.25">
      <c r="C9" t="s">
        <v>25</v>
      </c>
    </row>
    <row r="10" spans="1:15" x14ac:dyDescent="0.25">
      <c r="C10" t="s">
        <v>26</v>
      </c>
    </row>
    <row r="11" spans="1:15" x14ac:dyDescent="0.25">
      <c r="C11" t="s">
        <v>27</v>
      </c>
    </row>
    <row r="13" spans="1:15" x14ac:dyDescent="0.25">
      <c r="A13" t="s">
        <v>28</v>
      </c>
      <c r="B13" s="33">
        <v>0.87</v>
      </c>
      <c r="C13" t="s">
        <v>30</v>
      </c>
    </row>
    <row r="14" spans="1:15" x14ac:dyDescent="0.25">
      <c r="B14" s="33">
        <f>SUM(B4:B13)</f>
        <v>5.97</v>
      </c>
      <c r="C14" t="s">
        <v>31</v>
      </c>
    </row>
    <row r="16" spans="1:15" ht="30" x14ac:dyDescent="0.25">
      <c r="A16" s="34" t="s">
        <v>32</v>
      </c>
      <c r="B16" s="36">
        <v>3.13</v>
      </c>
      <c r="C16" s="35" t="s">
        <v>33</v>
      </c>
    </row>
    <row r="17" spans="1:9" x14ac:dyDescent="0.25">
      <c r="B17" s="33"/>
      <c r="C17" t="s">
        <v>35</v>
      </c>
    </row>
    <row r="18" spans="1:9" x14ac:dyDescent="0.25">
      <c r="B18" s="33"/>
      <c r="C18" t="s">
        <v>34</v>
      </c>
    </row>
    <row r="19" spans="1:9" x14ac:dyDescent="0.25">
      <c r="B19" s="33"/>
      <c r="C19" t="s">
        <v>36</v>
      </c>
      <c r="I19">
        <f>3.13*99</f>
        <v>309.87</v>
      </c>
    </row>
    <row r="20" spans="1:9" x14ac:dyDescent="0.25">
      <c r="B20" s="33"/>
    </row>
    <row r="21" spans="1:9" ht="30" x14ac:dyDescent="0.25">
      <c r="A21" s="34" t="s">
        <v>37</v>
      </c>
      <c r="B21" s="36">
        <v>10.42</v>
      </c>
      <c r="C21" s="35" t="s">
        <v>41</v>
      </c>
    </row>
    <row r="22" spans="1:9" x14ac:dyDescent="0.25">
      <c r="B22" s="33">
        <f>SUM(B16:B21)</f>
        <v>13.55</v>
      </c>
      <c r="C22" t="s">
        <v>35</v>
      </c>
    </row>
    <row r="23" spans="1:9" x14ac:dyDescent="0.25">
      <c r="C23" t="s">
        <v>42</v>
      </c>
    </row>
    <row r="24" spans="1:9" x14ac:dyDescent="0.25">
      <c r="C24" t="s">
        <v>43</v>
      </c>
      <c r="I24">
        <f>125*2</f>
        <v>250</v>
      </c>
    </row>
    <row r="25" spans="1:9" x14ac:dyDescent="0.25">
      <c r="I25">
        <f>SUM(I19:I24)</f>
        <v>559.87</v>
      </c>
    </row>
  </sheetData>
  <mergeCells count="1">
    <mergeCell ref="C5:K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:F22"/>
    </sheetView>
  </sheetViews>
  <sheetFormatPr defaultRowHeight="15" x14ac:dyDescent="0.25"/>
  <cols>
    <col min="1" max="1" width="5.7109375" customWidth="1"/>
    <col min="2" max="2" width="10.7109375" customWidth="1"/>
    <col min="4" max="4" width="29.42578125" customWidth="1"/>
    <col min="5" max="5" width="12.85546875" customWidth="1"/>
    <col min="6" max="6" width="15.85546875" customWidth="1"/>
  </cols>
  <sheetData>
    <row r="1" spans="1:8" x14ac:dyDescent="0.25">
      <c r="F1" s="47" t="s">
        <v>54</v>
      </c>
      <c r="G1" s="47"/>
      <c r="H1" s="47"/>
    </row>
    <row r="2" spans="1:8" x14ac:dyDescent="0.25">
      <c r="D2" s="59" t="s">
        <v>55</v>
      </c>
      <c r="E2" s="59"/>
      <c r="F2" s="59"/>
      <c r="G2" s="47"/>
      <c r="H2" s="47"/>
    </row>
    <row r="3" spans="1:8" x14ac:dyDescent="0.25">
      <c r="E3" s="60" t="s">
        <v>56</v>
      </c>
      <c r="F3" s="60"/>
      <c r="G3" s="60"/>
      <c r="H3" s="60"/>
    </row>
    <row r="5" spans="1:8" ht="21.75" customHeight="1" x14ac:dyDescent="0.25">
      <c r="A5" s="61" t="s">
        <v>45</v>
      </c>
      <c r="B5" s="61"/>
      <c r="C5" s="61"/>
      <c r="D5" s="61"/>
      <c r="E5" s="61"/>
      <c r="F5" s="61"/>
    </row>
    <row r="6" spans="1:8" ht="15.75" x14ac:dyDescent="0.25">
      <c r="A6" s="56" t="s">
        <v>46</v>
      </c>
      <c r="B6" s="56"/>
      <c r="C6" s="56"/>
      <c r="D6" s="56"/>
      <c r="E6" s="56"/>
      <c r="F6" s="56"/>
    </row>
    <row r="7" spans="1:8" ht="35.25" customHeight="1" x14ac:dyDescent="0.25">
      <c r="A7" s="7" t="s">
        <v>0</v>
      </c>
      <c r="B7" s="15" t="s">
        <v>6</v>
      </c>
      <c r="C7" s="62" t="s">
        <v>16</v>
      </c>
      <c r="D7" s="63"/>
      <c r="E7" s="8" t="s">
        <v>7</v>
      </c>
      <c r="F7" s="5" t="s">
        <v>4</v>
      </c>
    </row>
    <row r="8" spans="1:8" ht="18.75" customHeight="1" x14ac:dyDescent="0.25">
      <c r="A8" s="5">
        <v>1</v>
      </c>
      <c r="B8" s="32"/>
      <c r="C8" s="70">
        <v>400</v>
      </c>
      <c r="D8" s="71"/>
      <c r="E8" s="21">
        <v>1</v>
      </c>
      <c r="F8" s="9">
        <f>C8*E8</f>
        <v>400</v>
      </c>
    </row>
    <row r="9" spans="1:8" ht="15.75" x14ac:dyDescent="0.25">
      <c r="A9" s="11"/>
      <c r="B9" s="11"/>
      <c r="C9" s="12"/>
      <c r="D9" s="10"/>
      <c r="E9" s="11"/>
      <c r="F9" s="13"/>
    </row>
    <row r="10" spans="1:8" ht="63" x14ac:dyDescent="0.25">
      <c r="A10" s="1" t="s">
        <v>0</v>
      </c>
      <c r="B10" s="16" t="s">
        <v>8</v>
      </c>
      <c r="C10" s="62" t="s">
        <v>5</v>
      </c>
      <c r="D10" s="63"/>
      <c r="E10" s="4" t="s">
        <v>1</v>
      </c>
      <c r="F10" s="5" t="s">
        <v>4</v>
      </c>
    </row>
    <row r="11" spans="1:8" ht="15.75" x14ac:dyDescent="0.25">
      <c r="A11" s="25">
        <v>1</v>
      </c>
      <c r="B11" s="26">
        <v>211</v>
      </c>
      <c r="C11" s="75" t="s">
        <v>2</v>
      </c>
      <c r="D11" s="76"/>
      <c r="E11" s="27">
        <v>0.5</v>
      </c>
      <c r="F11" s="28">
        <f>F8*50/100</f>
        <v>200</v>
      </c>
    </row>
    <row r="12" spans="1:8" ht="15.75" x14ac:dyDescent="0.25">
      <c r="A12" s="5">
        <v>2</v>
      </c>
      <c r="B12" s="5">
        <v>211</v>
      </c>
      <c r="C12" s="6" t="s">
        <v>3</v>
      </c>
      <c r="D12" s="6"/>
      <c r="E12" s="2" t="s">
        <v>15</v>
      </c>
      <c r="F12" s="19">
        <f>F8*7%</f>
        <v>28.000000000000004</v>
      </c>
    </row>
    <row r="13" spans="1:8" ht="15.75" x14ac:dyDescent="0.25">
      <c r="A13" s="5">
        <v>3</v>
      </c>
      <c r="B13" s="32"/>
      <c r="C13" s="17" t="s">
        <v>10</v>
      </c>
      <c r="D13" s="18"/>
      <c r="E13" s="2"/>
      <c r="F13" s="19">
        <f>SUM(F11:F12)</f>
        <v>228</v>
      </c>
    </row>
    <row r="14" spans="1:8" ht="15.75" x14ac:dyDescent="0.25">
      <c r="A14" s="5">
        <v>4</v>
      </c>
      <c r="B14" s="32">
        <v>213</v>
      </c>
      <c r="C14" s="68" t="s">
        <v>9</v>
      </c>
      <c r="D14" s="69"/>
      <c r="E14" s="2" t="s">
        <v>11</v>
      </c>
      <c r="F14" s="19">
        <f>F13*27.1/100</f>
        <v>61.788000000000004</v>
      </c>
    </row>
    <row r="15" spans="1:8" ht="30.75" customHeight="1" x14ac:dyDescent="0.25">
      <c r="A15" s="5">
        <v>5</v>
      </c>
      <c r="B15" s="32"/>
      <c r="C15" s="57" t="s">
        <v>39</v>
      </c>
      <c r="D15" s="58"/>
      <c r="E15" s="14"/>
      <c r="F15" s="23">
        <v>90.69</v>
      </c>
    </row>
    <row r="16" spans="1:8" ht="51" customHeight="1" x14ac:dyDescent="0.25">
      <c r="A16" s="38">
        <v>6</v>
      </c>
      <c r="B16" s="38">
        <v>223</v>
      </c>
      <c r="C16" s="64" t="s">
        <v>38</v>
      </c>
      <c r="D16" s="65"/>
      <c r="E16" s="3"/>
      <c r="F16" s="37">
        <v>5.97</v>
      </c>
    </row>
    <row r="17" spans="1:6" ht="41.25" customHeight="1" x14ac:dyDescent="0.25">
      <c r="A17" s="38">
        <v>7</v>
      </c>
      <c r="B17" s="20"/>
      <c r="C17" s="64" t="s">
        <v>40</v>
      </c>
      <c r="D17" s="65"/>
      <c r="E17" s="3"/>
      <c r="F17" s="37">
        <v>13.55</v>
      </c>
    </row>
    <row r="18" spans="1:6" ht="15.75" x14ac:dyDescent="0.25">
      <c r="A18" s="20">
        <v>8</v>
      </c>
      <c r="B18" s="22"/>
      <c r="C18" s="66" t="s">
        <v>12</v>
      </c>
      <c r="D18" s="67"/>
      <c r="E18" s="3"/>
      <c r="F18" s="24">
        <f>SUM(F13:F17)</f>
        <v>399.99800000000005</v>
      </c>
    </row>
    <row r="22" spans="1:6" ht="15.75" x14ac:dyDescent="0.25">
      <c r="A22" s="29"/>
      <c r="B22" s="29"/>
      <c r="C22" s="29"/>
      <c r="D22" s="29"/>
      <c r="E22" s="29"/>
      <c r="F22" s="30"/>
    </row>
  </sheetData>
  <mergeCells count="13">
    <mergeCell ref="C18:D18"/>
    <mergeCell ref="C11:D11"/>
    <mergeCell ref="C14:D14"/>
    <mergeCell ref="A5:F5"/>
    <mergeCell ref="C7:D7"/>
    <mergeCell ref="C8:D8"/>
    <mergeCell ref="C10:D10"/>
    <mergeCell ref="A6:F6"/>
    <mergeCell ref="E3:H3"/>
    <mergeCell ref="D2:F2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3" sqref="E3:H3"/>
    </sheetView>
  </sheetViews>
  <sheetFormatPr defaultRowHeight="15" x14ac:dyDescent="0.25"/>
  <cols>
    <col min="1" max="1" width="6.85546875" customWidth="1"/>
    <col min="4" max="4" width="34.140625" customWidth="1"/>
    <col min="5" max="5" width="11.42578125" customWidth="1"/>
    <col min="6" max="6" width="15.42578125" customWidth="1"/>
  </cols>
  <sheetData>
    <row r="1" spans="1:8" x14ac:dyDescent="0.25">
      <c r="F1" s="47" t="s">
        <v>62</v>
      </c>
      <c r="G1" s="47"/>
      <c r="H1" s="47"/>
    </row>
    <row r="2" spans="1:8" x14ac:dyDescent="0.25">
      <c r="D2" s="59" t="s">
        <v>63</v>
      </c>
      <c r="E2" s="59"/>
      <c r="F2" s="59"/>
      <c r="G2" s="47"/>
      <c r="H2" s="47"/>
    </row>
    <row r="3" spans="1:8" x14ac:dyDescent="0.25">
      <c r="E3" s="60"/>
      <c r="F3" s="60"/>
      <c r="G3" s="60"/>
      <c r="H3" s="60"/>
    </row>
    <row r="5" spans="1:8" ht="46.5" customHeight="1" x14ac:dyDescent="0.25">
      <c r="A5" s="61" t="s">
        <v>47</v>
      </c>
      <c r="B5" s="61"/>
      <c r="C5" s="61"/>
      <c r="D5" s="61"/>
      <c r="E5" s="61"/>
      <c r="F5" s="61"/>
    </row>
    <row r="6" spans="1:8" ht="15.75" x14ac:dyDescent="0.25">
      <c r="A6" s="56" t="s">
        <v>46</v>
      </c>
      <c r="B6" s="56"/>
      <c r="C6" s="56"/>
      <c r="D6" s="56"/>
      <c r="E6" s="56"/>
      <c r="F6" s="56"/>
    </row>
    <row r="7" spans="1:8" ht="31.5" x14ac:dyDescent="0.25">
      <c r="A7" s="7" t="s">
        <v>0</v>
      </c>
      <c r="B7" s="15" t="s">
        <v>6</v>
      </c>
      <c r="C7" s="62" t="s">
        <v>16</v>
      </c>
      <c r="D7" s="63"/>
      <c r="E7" s="8" t="s">
        <v>7</v>
      </c>
      <c r="F7" s="5" t="s">
        <v>4</v>
      </c>
    </row>
    <row r="8" spans="1:8" ht="15.75" x14ac:dyDescent="0.25">
      <c r="A8" s="5">
        <v>1</v>
      </c>
      <c r="B8" s="32"/>
      <c r="C8" s="70">
        <v>250</v>
      </c>
      <c r="D8" s="71"/>
      <c r="E8" s="21">
        <v>1</v>
      </c>
      <c r="F8" s="9">
        <f>C8*E8</f>
        <v>250</v>
      </c>
    </row>
    <row r="9" spans="1:8" ht="15.75" x14ac:dyDescent="0.25">
      <c r="A9" s="11"/>
      <c r="B9" s="11"/>
      <c r="C9" s="12"/>
      <c r="D9" s="10"/>
      <c r="E9" s="11"/>
      <c r="F9" s="13"/>
    </row>
    <row r="10" spans="1:8" ht="70.5" customHeight="1" x14ac:dyDescent="0.25">
      <c r="A10" s="1" t="s">
        <v>0</v>
      </c>
      <c r="B10" s="16" t="s">
        <v>8</v>
      </c>
      <c r="C10" s="62" t="s">
        <v>5</v>
      </c>
      <c r="D10" s="63"/>
      <c r="E10" s="4" t="s">
        <v>1</v>
      </c>
      <c r="F10" s="5" t="s">
        <v>4</v>
      </c>
    </row>
    <row r="11" spans="1:8" ht="15.75" x14ac:dyDescent="0.25">
      <c r="A11" s="25">
        <v>1</v>
      </c>
      <c r="B11" s="26">
        <v>211</v>
      </c>
      <c r="C11" s="75" t="s">
        <v>2</v>
      </c>
      <c r="D11" s="76"/>
      <c r="E11" s="27">
        <v>0.5</v>
      </c>
      <c r="F11" s="28">
        <f>F8*50/100</f>
        <v>125</v>
      </c>
    </row>
    <row r="12" spans="1:8" ht="15.75" x14ac:dyDescent="0.25">
      <c r="A12" s="5">
        <v>2</v>
      </c>
      <c r="B12" s="5">
        <v>211</v>
      </c>
      <c r="C12" s="6" t="s">
        <v>3</v>
      </c>
      <c r="D12" s="6"/>
      <c r="E12" s="2" t="s">
        <v>15</v>
      </c>
      <c r="F12" s="19">
        <f>F8*7%</f>
        <v>17.5</v>
      </c>
    </row>
    <row r="13" spans="1:8" ht="15.75" x14ac:dyDescent="0.25">
      <c r="A13" s="5">
        <v>3</v>
      </c>
      <c r="B13" s="32"/>
      <c r="C13" s="17" t="s">
        <v>10</v>
      </c>
      <c r="D13" s="18"/>
      <c r="E13" s="2"/>
      <c r="F13" s="19">
        <f>SUM(F11:F12)</f>
        <v>142.5</v>
      </c>
    </row>
    <row r="14" spans="1:8" ht="15.75" x14ac:dyDescent="0.25">
      <c r="A14" s="5">
        <v>4</v>
      </c>
      <c r="B14" s="32">
        <v>213</v>
      </c>
      <c r="C14" s="68" t="s">
        <v>9</v>
      </c>
      <c r="D14" s="69"/>
      <c r="E14" s="2" t="s">
        <v>11</v>
      </c>
      <c r="F14" s="19">
        <f>F13*27.1/100</f>
        <v>38.6175</v>
      </c>
    </row>
    <row r="15" spans="1:8" ht="18.75" customHeight="1" x14ac:dyDescent="0.25">
      <c r="A15" s="5">
        <v>5</v>
      </c>
      <c r="B15" s="32"/>
      <c r="C15" s="57" t="s">
        <v>39</v>
      </c>
      <c r="D15" s="58"/>
      <c r="E15" s="14"/>
      <c r="F15" s="23">
        <f>F8-F13-F14-F16-F17</f>
        <v>49.362499999999997</v>
      </c>
    </row>
    <row r="16" spans="1:8" ht="48.75" customHeight="1" x14ac:dyDescent="0.25">
      <c r="A16" s="38">
        <v>6</v>
      </c>
      <c r="B16" s="38">
        <v>223</v>
      </c>
      <c r="C16" s="64" t="s">
        <v>38</v>
      </c>
      <c r="D16" s="65"/>
      <c r="E16" s="3"/>
      <c r="F16" s="37">
        <v>5.97</v>
      </c>
    </row>
    <row r="17" spans="1:6" ht="43.5" customHeight="1" x14ac:dyDescent="0.25">
      <c r="A17" s="38">
        <v>7</v>
      </c>
      <c r="B17" s="20"/>
      <c r="C17" s="64" t="s">
        <v>40</v>
      </c>
      <c r="D17" s="65"/>
      <c r="E17" s="3"/>
      <c r="F17" s="37">
        <v>13.55</v>
      </c>
    </row>
    <row r="18" spans="1:6" ht="15.75" x14ac:dyDescent="0.25">
      <c r="A18" s="20">
        <v>8</v>
      </c>
      <c r="B18" s="22"/>
      <c r="C18" s="66" t="s">
        <v>12</v>
      </c>
      <c r="D18" s="67"/>
      <c r="E18" s="3"/>
      <c r="F18" s="24">
        <f>SUM(F13:F17)</f>
        <v>250.00000000000003</v>
      </c>
    </row>
    <row r="22" spans="1:6" ht="15.75" x14ac:dyDescent="0.25">
      <c r="A22" s="29"/>
      <c r="B22" s="29"/>
      <c r="C22" s="29"/>
      <c r="D22" s="29"/>
      <c r="E22" s="29"/>
      <c r="F22" s="30"/>
    </row>
  </sheetData>
  <mergeCells count="13">
    <mergeCell ref="C17:D17"/>
    <mergeCell ref="C18:D18"/>
    <mergeCell ref="C11:D11"/>
    <mergeCell ref="A5:F5"/>
    <mergeCell ref="A6:F6"/>
    <mergeCell ref="C7:D7"/>
    <mergeCell ref="C8:D8"/>
    <mergeCell ref="C10:D10"/>
    <mergeCell ref="D2:F2"/>
    <mergeCell ref="E3:H3"/>
    <mergeCell ref="C14:D14"/>
    <mergeCell ref="C15:D15"/>
    <mergeCell ref="C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E3" sqref="E3:H3"/>
    </sheetView>
  </sheetViews>
  <sheetFormatPr defaultRowHeight="15" x14ac:dyDescent="0.25"/>
  <cols>
    <col min="1" max="1" width="5.5703125" customWidth="1"/>
    <col min="4" max="4" width="33.42578125" customWidth="1"/>
    <col min="5" max="5" width="12.42578125" customWidth="1"/>
    <col min="6" max="6" width="16.5703125" customWidth="1"/>
  </cols>
  <sheetData>
    <row r="1" spans="1:8" x14ac:dyDescent="0.25">
      <c r="F1" s="47" t="s">
        <v>62</v>
      </c>
      <c r="G1" s="47"/>
      <c r="H1" s="47"/>
    </row>
    <row r="2" spans="1:8" x14ac:dyDescent="0.25">
      <c r="D2" s="59" t="s">
        <v>63</v>
      </c>
      <c r="E2" s="59"/>
      <c r="F2" s="59"/>
      <c r="G2" s="47"/>
      <c r="H2" s="47"/>
    </row>
    <row r="3" spans="1:8" x14ac:dyDescent="0.25">
      <c r="E3" s="60"/>
      <c r="F3" s="60"/>
      <c r="G3" s="60"/>
      <c r="H3" s="60"/>
    </row>
    <row r="6" spans="1:8" ht="21" customHeight="1" x14ac:dyDescent="0.25">
      <c r="A6" s="61" t="s">
        <v>48</v>
      </c>
      <c r="B6" s="61"/>
      <c r="C6" s="61"/>
      <c r="D6" s="61"/>
      <c r="E6" s="61"/>
      <c r="F6" s="61"/>
    </row>
    <row r="7" spans="1:8" ht="15.75" x14ac:dyDescent="0.25">
      <c r="A7" s="56" t="s">
        <v>46</v>
      </c>
      <c r="B7" s="56"/>
      <c r="C7" s="56"/>
      <c r="D7" s="56"/>
      <c r="E7" s="56"/>
      <c r="F7" s="56"/>
    </row>
    <row r="8" spans="1:8" ht="31.5" x14ac:dyDescent="0.25">
      <c r="A8" s="7" t="s">
        <v>0</v>
      </c>
      <c r="B8" s="15" t="s">
        <v>6</v>
      </c>
      <c r="C8" s="62" t="s">
        <v>16</v>
      </c>
      <c r="D8" s="63"/>
      <c r="E8" s="8" t="s">
        <v>7</v>
      </c>
      <c r="F8" s="5" t="s">
        <v>4</v>
      </c>
    </row>
    <row r="9" spans="1:8" ht="15.75" x14ac:dyDescent="0.25">
      <c r="A9" s="5">
        <v>1</v>
      </c>
      <c r="B9" s="32"/>
      <c r="C9" s="70">
        <v>150</v>
      </c>
      <c r="D9" s="71"/>
      <c r="E9" s="21">
        <v>1</v>
      </c>
      <c r="F9" s="9">
        <f>C9*E9</f>
        <v>150</v>
      </c>
    </row>
    <row r="10" spans="1:8" ht="15.75" x14ac:dyDescent="0.25">
      <c r="A10" s="11"/>
      <c r="B10" s="11"/>
      <c r="C10" s="12"/>
      <c r="D10" s="10"/>
      <c r="E10" s="11"/>
      <c r="F10" s="13"/>
    </row>
    <row r="11" spans="1:8" ht="63" x14ac:dyDescent="0.25">
      <c r="A11" s="1" t="s">
        <v>0</v>
      </c>
      <c r="B11" s="16" t="s">
        <v>8</v>
      </c>
      <c r="C11" s="62" t="s">
        <v>5</v>
      </c>
      <c r="D11" s="63"/>
      <c r="E11" s="4" t="s">
        <v>1</v>
      </c>
      <c r="F11" s="5" t="s">
        <v>4</v>
      </c>
    </row>
    <row r="12" spans="1:8" ht="15.75" x14ac:dyDescent="0.25">
      <c r="A12" s="25">
        <v>1</v>
      </c>
      <c r="B12" s="26">
        <v>211</v>
      </c>
      <c r="C12" s="75" t="s">
        <v>2</v>
      </c>
      <c r="D12" s="76"/>
      <c r="E12" s="27">
        <v>0.5</v>
      </c>
      <c r="F12" s="28">
        <f>F9*50/100</f>
        <v>75</v>
      </c>
    </row>
    <row r="13" spans="1:8" ht="15.75" x14ac:dyDescent="0.25">
      <c r="A13" s="5">
        <v>2</v>
      </c>
      <c r="B13" s="5">
        <v>211</v>
      </c>
      <c r="C13" s="6" t="s">
        <v>3</v>
      </c>
      <c r="D13" s="6"/>
      <c r="E13" s="2" t="s">
        <v>15</v>
      </c>
      <c r="F13" s="19">
        <f>F9*7%</f>
        <v>10.500000000000002</v>
      </c>
    </row>
    <row r="14" spans="1:8" ht="15.75" x14ac:dyDescent="0.25">
      <c r="A14" s="5">
        <v>3</v>
      </c>
      <c r="B14" s="32"/>
      <c r="C14" s="17" t="s">
        <v>10</v>
      </c>
      <c r="D14" s="18"/>
      <c r="E14" s="2"/>
      <c r="F14" s="19">
        <f>SUM(F12:F13)</f>
        <v>85.5</v>
      </c>
    </row>
    <row r="15" spans="1:8" ht="15.75" x14ac:dyDescent="0.25">
      <c r="A15" s="5">
        <v>4</v>
      </c>
      <c r="B15" s="32">
        <v>213</v>
      </c>
      <c r="C15" s="68" t="s">
        <v>9</v>
      </c>
      <c r="D15" s="69"/>
      <c r="E15" s="2" t="s">
        <v>11</v>
      </c>
      <c r="F15" s="19">
        <f>F14*27.1/100</f>
        <v>23.170500000000001</v>
      </c>
    </row>
    <row r="16" spans="1:8" ht="15.75" customHeight="1" x14ac:dyDescent="0.25">
      <c r="A16" s="5">
        <v>5</v>
      </c>
      <c r="B16" s="32"/>
      <c r="C16" s="57" t="s">
        <v>39</v>
      </c>
      <c r="D16" s="58"/>
      <c r="E16" s="14"/>
      <c r="F16" s="23">
        <f>F9-F14-F15-F17-F18</f>
        <v>21.809499999999996</v>
      </c>
    </row>
    <row r="17" spans="1:6" ht="50.25" customHeight="1" x14ac:dyDescent="0.25">
      <c r="A17" s="38">
        <v>6</v>
      </c>
      <c r="B17" s="38">
        <v>223</v>
      </c>
      <c r="C17" s="64" t="s">
        <v>38</v>
      </c>
      <c r="D17" s="65"/>
      <c r="E17" s="3"/>
      <c r="F17" s="37">
        <v>5.97</v>
      </c>
    </row>
    <row r="18" spans="1:6" ht="47.25" customHeight="1" x14ac:dyDescent="0.25">
      <c r="A18" s="38">
        <v>7</v>
      </c>
      <c r="B18" s="20"/>
      <c r="C18" s="64" t="s">
        <v>40</v>
      </c>
      <c r="D18" s="65"/>
      <c r="E18" s="3"/>
      <c r="F18" s="37">
        <v>13.55</v>
      </c>
    </row>
    <row r="19" spans="1:6" ht="15.75" x14ac:dyDescent="0.25">
      <c r="A19" s="20">
        <v>8</v>
      </c>
      <c r="B19" s="22"/>
      <c r="C19" s="66" t="s">
        <v>12</v>
      </c>
      <c r="D19" s="67"/>
      <c r="E19" s="3"/>
      <c r="F19" s="24">
        <f>SUM(F14:F18)</f>
        <v>150</v>
      </c>
    </row>
    <row r="23" spans="1:6" ht="15.75" x14ac:dyDescent="0.25">
      <c r="A23" s="29"/>
      <c r="B23" s="29"/>
      <c r="C23" s="29"/>
      <c r="D23" s="29"/>
      <c r="E23" s="29"/>
      <c r="F23" s="30"/>
    </row>
  </sheetData>
  <mergeCells count="13">
    <mergeCell ref="C18:D18"/>
    <mergeCell ref="C19:D19"/>
    <mergeCell ref="C12:D12"/>
    <mergeCell ref="A6:F6"/>
    <mergeCell ref="A7:F7"/>
    <mergeCell ref="C8:D8"/>
    <mergeCell ref="C9:D9"/>
    <mergeCell ref="C11:D11"/>
    <mergeCell ref="D2:F2"/>
    <mergeCell ref="E3:H3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3" sqref="D3:F3"/>
    </sheetView>
  </sheetViews>
  <sheetFormatPr defaultRowHeight="15" x14ac:dyDescent="0.25"/>
  <cols>
    <col min="1" max="1" width="6" customWidth="1"/>
    <col min="4" max="4" width="36" customWidth="1"/>
    <col min="5" max="5" width="11.5703125" customWidth="1"/>
    <col min="6" max="6" width="12.28515625" customWidth="1"/>
  </cols>
  <sheetData>
    <row r="1" spans="1:8" x14ac:dyDescent="0.25">
      <c r="E1" s="59" t="s">
        <v>62</v>
      </c>
      <c r="F1" s="59"/>
      <c r="G1" s="47"/>
      <c r="H1" s="47"/>
    </row>
    <row r="2" spans="1:8" x14ac:dyDescent="0.25">
      <c r="D2" s="59" t="s">
        <v>63</v>
      </c>
      <c r="E2" s="59"/>
      <c r="F2" s="59"/>
      <c r="G2" s="47"/>
      <c r="H2" s="47"/>
    </row>
    <row r="3" spans="1:8" x14ac:dyDescent="0.25">
      <c r="D3" s="59"/>
      <c r="E3" s="59"/>
      <c r="F3" s="59"/>
      <c r="G3" s="47"/>
      <c r="H3" s="47"/>
    </row>
    <row r="4" spans="1:8" x14ac:dyDescent="0.25">
      <c r="D4" s="46"/>
      <c r="E4" s="46"/>
      <c r="F4" s="46"/>
      <c r="G4" s="47"/>
      <c r="H4" s="47"/>
    </row>
    <row r="5" spans="1:8" x14ac:dyDescent="0.25">
      <c r="D5" s="46"/>
      <c r="E5" s="46"/>
      <c r="F5" s="46"/>
      <c r="G5" s="47"/>
      <c r="H5" s="47"/>
    </row>
    <row r="7" spans="1:8" ht="45.75" customHeight="1" x14ac:dyDescent="0.25">
      <c r="A7" s="61" t="s">
        <v>49</v>
      </c>
      <c r="B7" s="61"/>
      <c r="C7" s="61"/>
      <c r="D7" s="61"/>
      <c r="E7" s="61"/>
      <c r="F7" s="61"/>
    </row>
    <row r="8" spans="1:8" ht="19.5" customHeight="1" x14ac:dyDescent="0.25">
      <c r="A8" s="56" t="s">
        <v>46</v>
      </c>
      <c r="B8" s="56"/>
      <c r="C8" s="56"/>
      <c r="D8" s="56"/>
      <c r="E8" s="56"/>
      <c r="F8" s="56"/>
    </row>
    <row r="9" spans="1:8" ht="31.5" x14ac:dyDescent="0.25">
      <c r="A9" s="7" t="s">
        <v>0</v>
      </c>
      <c r="B9" s="15" t="s">
        <v>6</v>
      </c>
      <c r="C9" s="62" t="s">
        <v>16</v>
      </c>
      <c r="D9" s="63"/>
      <c r="E9" s="8" t="s">
        <v>7</v>
      </c>
      <c r="F9" s="5" t="s">
        <v>4</v>
      </c>
    </row>
    <row r="10" spans="1:8" ht="15.75" x14ac:dyDescent="0.25">
      <c r="A10" s="5">
        <v>1</v>
      </c>
      <c r="B10" s="39"/>
      <c r="C10" s="70">
        <v>250</v>
      </c>
      <c r="D10" s="71"/>
      <c r="E10" s="21">
        <v>1</v>
      </c>
      <c r="F10" s="9">
        <f>C10*E10</f>
        <v>250</v>
      </c>
    </row>
    <row r="11" spans="1:8" ht="15.75" x14ac:dyDescent="0.25">
      <c r="A11" s="11"/>
      <c r="B11" s="11"/>
      <c r="C11" s="12"/>
      <c r="D11" s="10"/>
      <c r="E11" s="11"/>
      <c r="F11" s="13"/>
    </row>
    <row r="12" spans="1:8" ht="66" customHeight="1" x14ac:dyDescent="0.25">
      <c r="A12" s="1" t="s">
        <v>0</v>
      </c>
      <c r="B12" s="16" t="s">
        <v>8</v>
      </c>
      <c r="C12" s="62" t="s">
        <v>5</v>
      </c>
      <c r="D12" s="63"/>
      <c r="E12" s="4" t="s">
        <v>1</v>
      </c>
      <c r="F12" s="5" t="s">
        <v>4</v>
      </c>
    </row>
    <row r="13" spans="1:8" ht="15.75" x14ac:dyDescent="0.25">
      <c r="A13" s="25">
        <v>1</v>
      </c>
      <c r="B13" s="26">
        <v>211</v>
      </c>
      <c r="C13" s="75" t="s">
        <v>2</v>
      </c>
      <c r="D13" s="76"/>
      <c r="E13" s="27">
        <v>0.5</v>
      </c>
      <c r="F13" s="28">
        <f>F10*50/100</f>
        <v>125</v>
      </c>
    </row>
    <row r="14" spans="1:8" ht="15.75" x14ac:dyDescent="0.25">
      <c r="A14" s="5">
        <v>2</v>
      </c>
      <c r="B14" s="5">
        <v>211</v>
      </c>
      <c r="C14" s="6" t="s">
        <v>3</v>
      </c>
      <c r="D14" s="6"/>
      <c r="E14" s="2" t="s">
        <v>15</v>
      </c>
      <c r="F14" s="19">
        <f>F10*7%</f>
        <v>17.5</v>
      </c>
    </row>
    <row r="15" spans="1:8" ht="15.75" x14ac:dyDescent="0.25">
      <c r="A15" s="5">
        <v>3</v>
      </c>
      <c r="B15" s="39"/>
      <c r="C15" s="17" t="s">
        <v>10</v>
      </c>
      <c r="D15" s="18"/>
      <c r="E15" s="2"/>
      <c r="F15" s="19">
        <f>SUM(F13:F14)</f>
        <v>142.5</v>
      </c>
    </row>
    <row r="16" spans="1:8" ht="15.75" x14ac:dyDescent="0.25">
      <c r="A16" s="5">
        <v>4</v>
      </c>
      <c r="B16" s="39">
        <v>213</v>
      </c>
      <c r="C16" s="68" t="s">
        <v>9</v>
      </c>
      <c r="D16" s="69"/>
      <c r="E16" s="2" t="s">
        <v>11</v>
      </c>
      <c r="F16" s="19">
        <f>F15*27.1/100</f>
        <v>38.6175</v>
      </c>
    </row>
    <row r="17" spans="1:6" ht="15.75" x14ac:dyDescent="0.25">
      <c r="A17" s="5">
        <v>5</v>
      </c>
      <c r="B17" s="39"/>
      <c r="C17" s="57" t="s">
        <v>39</v>
      </c>
      <c r="D17" s="58"/>
      <c r="E17" s="14"/>
      <c r="F17" s="23">
        <f>F10-F15-F16-F18-F19</f>
        <v>49.362499999999997</v>
      </c>
    </row>
    <row r="18" spans="1:6" ht="35.25" customHeight="1" x14ac:dyDescent="0.25">
      <c r="A18" s="38">
        <v>6</v>
      </c>
      <c r="B18" s="38">
        <v>223</v>
      </c>
      <c r="C18" s="64" t="s">
        <v>38</v>
      </c>
      <c r="D18" s="65"/>
      <c r="E18" s="3"/>
      <c r="F18" s="37">
        <v>5.97</v>
      </c>
    </row>
    <row r="19" spans="1:6" ht="32.25" customHeight="1" x14ac:dyDescent="0.25">
      <c r="A19" s="38">
        <v>7</v>
      </c>
      <c r="B19" s="20"/>
      <c r="C19" s="64" t="s">
        <v>40</v>
      </c>
      <c r="D19" s="65"/>
      <c r="E19" s="3"/>
      <c r="F19" s="37">
        <v>13.55</v>
      </c>
    </row>
    <row r="20" spans="1:6" ht="15.75" x14ac:dyDescent="0.25">
      <c r="A20" s="20">
        <v>8</v>
      </c>
      <c r="B20" s="22"/>
      <c r="C20" s="66" t="s">
        <v>12</v>
      </c>
      <c r="D20" s="67"/>
      <c r="E20" s="3"/>
      <c r="F20" s="24">
        <f>SUM(F15:F19)</f>
        <v>250.00000000000003</v>
      </c>
    </row>
    <row r="24" spans="1:6" ht="15.75" x14ac:dyDescent="0.25">
      <c r="A24" s="29"/>
      <c r="B24" s="29"/>
      <c r="C24" s="29"/>
      <c r="D24" s="29"/>
      <c r="E24" s="29"/>
      <c r="F24" s="30"/>
    </row>
  </sheetData>
  <mergeCells count="14">
    <mergeCell ref="C16:D16"/>
    <mergeCell ref="C17:D17"/>
    <mergeCell ref="C18:D18"/>
    <mergeCell ref="C19:D19"/>
    <mergeCell ref="C20:D20"/>
    <mergeCell ref="D2:F2"/>
    <mergeCell ref="E1:F1"/>
    <mergeCell ref="D3:F3"/>
    <mergeCell ref="C13:D13"/>
    <mergeCell ref="A7:F7"/>
    <mergeCell ref="A8:F8"/>
    <mergeCell ref="C9:D9"/>
    <mergeCell ref="C10:D10"/>
    <mergeCell ref="C12:D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3" sqref="D3:F3"/>
    </sheetView>
  </sheetViews>
  <sheetFormatPr defaultRowHeight="15" x14ac:dyDescent="0.25"/>
  <cols>
    <col min="1" max="1" width="5.5703125" customWidth="1"/>
    <col min="4" max="4" width="33.42578125" customWidth="1"/>
    <col min="5" max="5" width="11.5703125" customWidth="1"/>
    <col min="6" max="6" width="16.140625" customWidth="1"/>
  </cols>
  <sheetData>
    <row r="1" spans="1:8" x14ac:dyDescent="0.25">
      <c r="E1" s="59" t="s">
        <v>62</v>
      </c>
      <c r="F1" s="59"/>
    </row>
    <row r="2" spans="1:8" x14ac:dyDescent="0.25">
      <c r="D2" s="59" t="s">
        <v>63</v>
      </c>
      <c r="E2" s="59"/>
      <c r="F2" s="59"/>
    </row>
    <row r="3" spans="1:8" x14ac:dyDescent="0.25">
      <c r="D3" s="59"/>
      <c r="E3" s="59"/>
      <c r="F3" s="59"/>
    </row>
    <row r="6" spans="1:8" ht="32.25" customHeight="1" x14ac:dyDescent="0.25">
      <c r="A6" s="61" t="s">
        <v>51</v>
      </c>
      <c r="B6" s="61"/>
      <c r="C6" s="61"/>
      <c r="D6" s="61"/>
      <c r="E6" s="61"/>
      <c r="F6" s="61"/>
    </row>
    <row r="7" spans="1:8" ht="22.5" customHeight="1" x14ac:dyDescent="0.25">
      <c r="A7" s="56" t="s">
        <v>46</v>
      </c>
      <c r="B7" s="56"/>
      <c r="C7" s="56"/>
      <c r="D7" s="56"/>
      <c r="E7" s="56"/>
      <c r="F7" s="56"/>
    </row>
    <row r="8" spans="1:8" ht="31.5" x14ac:dyDescent="0.25">
      <c r="A8" s="7" t="s">
        <v>0</v>
      </c>
      <c r="B8" s="15" t="s">
        <v>6</v>
      </c>
      <c r="C8" s="62" t="s">
        <v>16</v>
      </c>
      <c r="D8" s="63"/>
      <c r="E8" s="8" t="s">
        <v>7</v>
      </c>
      <c r="F8" s="5" t="s">
        <v>4</v>
      </c>
    </row>
    <row r="9" spans="1:8" ht="15.75" x14ac:dyDescent="0.25">
      <c r="A9" s="5">
        <v>1</v>
      </c>
      <c r="B9" s="39"/>
      <c r="C9" s="70">
        <v>1500</v>
      </c>
      <c r="D9" s="71"/>
      <c r="E9" s="21">
        <v>1</v>
      </c>
      <c r="F9" s="9">
        <f>C9*E9</f>
        <v>1500</v>
      </c>
    </row>
    <row r="10" spans="1:8" ht="15.75" x14ac:dyDescent="0.25">
      <c r="A10" s="11"/>
      <c r="B10" s="11"/>
      <c r="C10" s="12"/>
      <c r="D10" s="10"/>
      <c r="E10" s="11"/>
      <c r="F10" s="13"/>
    </row>
    <row r="11" spans="1:8" ht="65.25" customHeight="1" x14ac:dyDescent="0.25">
      <c r="A11" s="1" t="s">
        <v>0</v>
      </c>
      <c r="B11" s="16" t="s">
        <v>8</v>
      </c>
      <c r="C11" s="62" t="s">
        <v>5</v>
      </c>
      <c r="D11" s="63"/>
      <c r="E11" s="4" t="s">
        <v>1</v>
      </c>
      <c r="F11" s="5" t="s">
        <v>4</v>
      </c>
    </row>
    <row r="12" spans="1:8" ht="15.75" x14ac:dyDescent="0.25">
      <c r="A12" s="25">
        <v>1</v>
      </c>
      <c r="B12" s="26">
        <v>211</v>
      </c>
      <c r="C12" s="75" t="s">
        <v>2</v>
      </c>
      <c r="D12" s="76"/>
      <c r="E12" s="27">
        <v>0.5</v>
      </c>
      <c r="F12" s="28">
        <f>F9*50/100</f>
        <v>750</v>
      </c>
    </row>
    <row r="13" spans="1:8" ht="15.75" x14ac:dyDescent="0.25">
      <c r="A13" s="5">
        <v>2</v>
      </c>
      <c r="B13" s="5">
        <v>211</v>
      </c>
      <c r="C13" s="6" t="s">
        <v>3</v>
      </c>
      <c r="D13" s="6"/>
      <c r="E13" s="2" t="s">
        <v>15</v>
      </c>
      <c r="F13" s="19">
        <f>F9*7%</f>
        <v>105.00000000000001</v>
      </c>
    </row>
    <row r="14" spans="1:8" ht="15.75" x14ac:dyDescent="0.25">
      <c r="A14" s="5">
        <v>3</v>
      </c>
      <c r="B14" s="39"/>
      <c r="C14" s="17" t="s">
        <v>10</v>
      </c>
      <c r="D14" s="18"/>
      <c r="E14" s="2"/>
      <c r="F14" s="19">
        <f>SUM(F12:F13)</f>
        <v>855</v>
      </c>
    </row>
    <row r="15" spans="1:8" ht="15.75" x14ac:dyDescent="0.25">
      <c r="A15" s="5">
        <v>4</v>
      </c>
      <c r="B15" s="39">
        <v>213</v>
      </c>
      <c r="C15" s="68" t="s">
        <v>9</v>
      </c>
      <c r="D15" s="69"/>
      <c r="E15" s="2" t="s">
        <v>11</v>
      </c>
      <c r="F15" s="19">
        <f>F14*27.1/100</f>
        <v>231.70500000000001</v>
      </c>
    </row>
    <row r="16" spans="1:8" ht="17.25" customHeight="1" x14ac:dyDescent="0.25">
      <c r="A16" s="5">
        <v>5</v>
      </c>
      <c r="B16" s="39"/>
      <c r="C16" s="57" t="s">
        <v>39</v>
      </c>
      <c r="D16" s="58"/>
      <c r="E16" s="14"/>
      <c r="F16" s="23">
        <v>393.77</v>
      </c>
      <c r="H16" t="s">
        <v>50</v>
      </c>
    </row>
    <row r="17" spans="1:6" ht="45.75" customHeight="1" x14ac:dyDescent="0.25">
      <c r="A17" s="38">
        <v>6</v>
      </c>
      <c r="B17" s="38">
        <v>223</v>
      </c>
      <c r="C17" s="64" t="s">
        <v>38</v>
      </c>
      <c r="D17" s="65"/>
      <c r="E17" s="3"/>
      <c r="F17" s="37">
        <v>5.97</v>
      </c>
    </row>
    <row r="18" spans="1:6" ht="41.25" customHeight="1" x14ac:dyDescent="0.25">
      <c r="A18" s="38">
        <v>7</v>
      </c>
      <c r="B18" s="20"/>
      <c r="C18" s="64" t="s">
        <v>40</v>
      </c>
      <c r="D18" s="65"/>
      <c r="E18" s="3"/>
      <c r="F18" s="37">
        <v>13.55</v>
      </c>
    </row>
    <row r="19" spans="1:6" ht="15.75" x14ac:dyDescent="0.25">
      <c r="A19" s="20">
        <v>8</v>
      </c>
      <c r="B19" s="22"/>
      <c r="C19" s="66" t="s">
        <v>12</v>
      </c>
      <c r="D19" s="67"/>
      <c r="E19" s="3"/>
      <c r="F19" s="24">
        <f>SUM(F14:F18)</f>
        <v>1499.9949999999999</v>
      </c>
    </row>
    <row r="23" spans="1:6" ht="15.75" x14ac:dyDescent="0.25">
      <c r="A23" s="29" t="s">
        <v>13</v>
      </c>
      <c r="B23" s="29"/>
      <c r="C23" s="29"/>
      <c r="D23" s="29"/>
      <c r="E23" s="29"/>
      <c r="F23" s="30" t="s">
        <v>14</v>
      </c>
    </row>
  </sheetData>
  <mergeCells count="14">
    <mergeCell ref="C15:D15"/>
    <mergeCell ref="C16:D16"/>
    <mergeCell ref="C17:D17"/>
    <mergeCell ref="C18:D18"/>
    <mergeCell ref="C19:D19"/>
    <mergeCell ref="E1:F1"/>
    <mergeCell ref="D2:F2"/>
    <mergeCell ref="D3:F3"/>
    <mergeCell ref="C12:D12"/>
    <mergeCell ref="A6:F6"/>
    <mergeCell ref="A7:F7"/>
    <mergeCell ref="C8:D8"/>
    <mergeCell ref="C9:D9"/>
    <mergeCell ref="C11:D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B1" workbookViewId="0">
      <selection activeCell="D3" sqref="D3:F3"/>
    </sheetView>
  </sheetViews>
  <sheetFormatPr defaultRowHeight="15" x14ac:dyDescent="0.25"/>
  <cols>
    <col min="1" max="1" width="5.28515625" customWidth="1"/>
    <col min="4" max="4" width="35.7109375" customWidth="1"/>
    <col min="5" max="5" width="13.28515625" customWidth="1"/>
    <col min="6" max="6" width="13.85546875" customWidth="1"/>
  </cols>
  <sheetData>
    <row r="1" spans="1:6" x14ac:dyDescent="0.25">
      <c r="E1" s="59" t="s">
        <v>62</v>
      </c>
      <c r="F1" s="59"/>
    </row>
    <row r="2" spans="1:6" x14ac:dyDescent="0.25">
      <c r="D2" s="59" t="s">
        <v>63</v>
      </c>
      <c r="E2" s="59"/>
      <c r="F2" s="59"/>
    </row>
    <row r="3" spans="1:6" x14ac:dyDescent="0.25">
      <c r="D3" s="59"/>
      <c r="E3" s="59"/>
      <c r="F3" s="59"/>
    </row>
    <row r="5" spans="1:6" ht="36.75" customHeight="1" x14ac:dyDescent="0.25">
      <c r="A5" s="61" t="s">
        <v>52</v>
      </c>
      <c r="B5" s="61"/>
      <c r="C5" s="61"/>
      <c r="D5" s="61"/>
      <c r="E5" s="61"/>
      <c r="F5" s="61"/>
    </row>
    <row r="6" spans="1:6" ht="18.75" customHeight="1" x14ac:dyDescent="0.25">
      <c r="A6" s="56" t="s">
        <v>46</v>
      </c>
      <c r="B6" s="56"/>
      <c r="C6" s="56"/>
      <c r="D6" s="56"/>
      <c r="E6" s="56"/>
      <c r="F6" s="56"/>
    </row>
    <row r="7" spans="1:6" ht="31.5" x14ac:dyDescent="0.25">
      <c r="A7" s="7" t="s">
        <v>0</v>
      </c>
      <c r="B7" s="15" t="s">
        <v>6</v>
      </c>
      <c r="C7" s="62" t="s">
        <v>16</v>
      </c>
      <c r="D7" s="63"/>
      <c r="E7" s="8" t="s">
        <v>7</v>
      </c>
      <c r="F7" s="5" t="s">
        <v>4</v>
      </c>
    </row>
    <row r="8" spans="1:6" ht="15.75" x14ac:dyDescent="0.25">
      <c r="A8" s="5">
        <v>1</v>
      </c>
      <c r="B8" s="39"/>
      <c r="C8" s="70">
        <v>2500</v>
      </c>
      <c r="D8" s="71"/>
      <c r="E8" s="21">
        <v>1</v>
      </c>
      <c r="F8" s="9">
        <f>C8*E8</f>
        <v>2500</v>
      </c>
    </row>
    <row r="9" spans="1:6" ht="15.75" x14ac:dyDescent="0.25">
      <c r="A9" s="11"/>
      <c r="B9" s="11"/>
      <c r="C9" s="12"/>
      <c r="D9" s="10"/>
      <c r="E9" s="11"/>
      <c r="F9" s="13"/>
    </row>
    <row r="10" spans="1:6" ht="65.25" customHeight="1" x14ac:dyDescent="0.25">
      <c r="A10" s="1" t="s">
        <v>0</v>
      </c>
      <c r="B10" s="16" t="s">
        <v>8</v>
      </c>
      <c r="C10" s="62" t="s">
        <v>5</v>
      </c>
      <c r="D10" s="63"/>
      <c r="E10" s="4" t="s">
        <v>1</v>
      </c>
      <c r="F10" s="5" t="s">
        <v>4</v>
      </c>
    </row>
    <row r="11" spans="1:6" ht="16.5" customHeight="1" x14ac:dyDescent="0.25">
      <c r="A11" s="25">
        <v>1</v>
      </c>
      <c r="B11" s="26">
        <v>211</v>
      </c>
      <c r="C11" s="75" t="s">
        <v>2</v>
      </c>
      <c r="D11" s="76"/>
      <c r="E11" s="27">
        <v>0.5</v>
      </c>
      <c r="F11" s="28">
        <f>F8*50/100</f>
        <v>1250</v>
      </c>
    </row>
    <row r="12" spans="1:6" ht="15.75" x14ac:dyDescent="0.25">
      <c r="A12" s="5">
        <v>2</v>
      </c>
      <c r="B12" s="5">
        <v>211</v>
      </c>
      <c r="C12" s="6" t="s">
        <v>3</v>
      </c>
      <c r="D12" s="6"/>
      <c r="E12" s="2" t="s">
        <v>15</v>
      </c>
      <c r="F12" s="19">
        <f>F8*7%</f>
        <v>175.00000000000003</v>
      </c>
    </row>
    <row r="13" spans="1:6" ht="15.75" x14ac:dyDescent="0.25">
      <c r="A13" s="5">
        <v>3</v>
      </c>
      <c r="B13" s="39"/>
      <c r="C13" s="17" t="s">
        <v>10</v>
      </c>
      <c r="D13" s="18"/>
      <c r="E13" s="2"/>
      <c r="F13" s="19">
        <f>SUM(F11:F12)</f>
        <v>1425</v>
      </c>
    </row>
    <row r="14" spans="1:6" ht="15.75" x14ac:dyDescent="0.25">
      <c r="A14" s="5">
        <v>4</v>
      </c>
      <c r="B14" s="39">
        <v>213</v>
      </c>
      <c r="C14" s="68" t="s">
        <v>9</v>
      </c>
      <c r="D14" s="69"/>
      <c r="E14" s="2" t="s">
        <v>11</v>
      </c>
      <c r="F14" s="19">
        <f>F13*27.1/100</f>
        <v>386.17500000000001</v>
      </c>
    </row>
    <row r="15" spans="1:6" ht="20.25" customHeight="1" x14ac:dyDescent="0.25">
      <c r="A15" s="5">
        <v>5</v>
      </c>
      <c r="B15" s="39"/>
      <c r="C15" s="57" t="s">
        <v>39</v>
      </c>
      <c r="D15" s="58"/>
      <c r="E15" s="14"/>
      <c r="F15" s="23">
        <f>F8-F13-F14-F16-F17</f>
        <v>669.30500000000006</v>
      </c>
    </row>
    <row r="16" spans="1:6" ht="35.25" customHeight="1" x14ac:dyDescent="0.25">
      <c r="A16" s="38">
        <v>6</v>
      </c>
      <c r="B16" s="38">
        <v>223</v>
      </c>
      <c r="C16" s="64" t="s">
        <v>38</v>
      </c>
      <c r="D16" s="65"/>
      <c r="E16" s="3"/>
      <c r="F16" s="37">
        <v>5.97</v>
      </c>
    </row>
    <row r="17" spans="1:6" ht="33" customHeight="1" x14ac:dyDescent="0.25">
      <c r="A17" s="38">
        <v>7</v>
      </c>
      <c r="B17" s="20"/>
      <c r="C17" s="64" t="s">
        <v>40</v>
      </c>
      <c r="D17" s="65"/>
      <c r="E17" s="3"/>
      <c r="F17" s="37">
        <v>13.55</v>
      </c>
    </row>
    <row r="18" spans="1:6" ht="15.75" x14ac:dyDescent="0.25">
      <c r="A18" s="20">
        <v>8</v>
      </c>
      <c r="B18" s="22"/>
      <c r="C18" s="66" t="s">
        <v>12</v>
      </c>
      <c r="D18" s="67"/>
      <c r="E18" s="3"/>
      <c r="F18" s="24">
        <f>SUM(F13:F17)</f>
        <v>2500</v>
      </c>
    </row>
    <row r="22" spans="1:6" ht="15.75" x14ac:dyDescent="0.25">
      <c r="A22" s="29"/>
      <c r="B22" s="29"/>
      <c r="C22" s="29"/>
      <c r="D22" s="29"/>
      <c r="E22" s="29"/>
      <c r="F22" s="30"/>
    </row>
  </sheetData>
  <mergeCells count="14">
    <mergeCell ref="C14:D14"/>
    <mergeCell ref="C15:D15"/>
    <mergeCell ref="C16:D16"/>
    <mergeCell ref="C17:D17"/>
    <mergeCell ref="C18:D18"/>
    <mergeCell ref="E1:F1"/>
    <mergeCell ref="D2:F2"/>
    <mergeCell ref="D3:F3"/>
    <mergeCell ref="C11:D11"/>
    <mergeCell ref="A5:F5"/>
    <mergeCell ref="A6:F6"/>
    <mergeCell ref="C7:D7"/>
    <mergeCell ref="C8:D8"/>
    <mergeCell ref="C10:D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3" sqref="D3:F3"/>
    </sheetView>
  </sheetViews>
  <sheetFormatPr defaultRowHeight="15" x14ac:dyDescent="0.25"/>
  <cols>
    <col min="1" max="1" width="6.7109375" customWidth="1"/>
    <col min="4" max="4" width="30.28515625" customWidth="1"/>
    <col min="5" max="5" width="11.7109375" customWidth="1"/>
    <col min="6" max="6" width="14.28515625" customWidth="1"/>
  </cols>
  <sheetData>
    <row r="1" spans="1:6" x14ac:dyDescent="0.25">
      <c r="E1" s="59" t="s">
        <v>62</v>
      </c>
      <c r="F1" s="59"/>
    </row>
    <row r="2" spans="1:6" x14ac:dyDescent="0.25">
      <c r="D2" s="59" t="s">
        <v>63</v>
      </c>
      <c r="E2" s="59"/>
      <c r="F2" s="59"/>
    </row>
    <row r="3" spans="1:6" x14ac:dyDescent="0.25">
      <c r="D3" s="59"/>
      <c r="E3" s="59"/>
      <c r="F3" s="59"/>
    </row>
    <row r="5" spans="1:6" ht="36.75" customHeight="1" x14ac:dyDescent="0.25">
      <c r="A5" s="61" t="s">
        <v>53</v>
      </c>
      <c r="B5" s="61"/>
      <c r="C5" s="61"/>
      <c r="D5" s="61"/>
      <c r="E5" s="61"/>
      <c r="F5" s="61"/>
    </row>
    <row r="6" spans="1:6" ht="15.75" x14ac:dyDescent="0.25">
      <c r="A6" s="56" t="s">
        <v>46</v>
      </c>
      <c r="B6" s="56"/>
      <c r="C6" s="56"/>
      <c r="D6" s="56"/>
      <c r="E6" s="56"/>
      <c r="F6" s="56"/>
    </row>
    <row r="7" spans="1:6" ht="31.5" x14ac:dyDescent="0.25">
      <c r="A7" s="7" t="s">
        <v>0</v>
      </c>
      <c r="B7" s="15" t="s">
        <v>6</v>
      </c>
      <c r="C7" s="62" t="s">
        <v>16</v>
      </c>
      <c r="D7" s="63"/>
      <c r="E7" s="8" t="s">
        <v>7</v>
      </c>
      <c r="F7" s="5" t="s">
        <v>4</v>
      </c>
    </row>
    <row r="8" spans="1:6" ht="15.75" x14ac:dyDescent="0.25">
      <c r="A8" s="5">
        <v>1</v>
      </c>
      <c r="B8" s="39"/>
      <c r="C8" s="70">
        <v>4000</v>
      </c>
      <c r="D8" s="71"/>
      <c r="E8" s="21">
        <v>1</v>
      </c>
      <c r="F8" s="9">
        <f>C8*E8</f>
        <v>4000</v>
      </c>
    </row>
    <row r="9" spans="1:6" ht="15.75" x14ac:dyDescent="0.25">
      <c r="A9" s="11"/>
      <c r="B9" s="11"/>
      <c r="C9" s="12"/>
      <c r="D9" s="10"/>
      <c r="E9" s="11"/>
      <c r="F9" s="13"/>
    </row>
    <row r="10" spans="1:6" ht="70.5" customHeight="1" x14ac:dyDescent="0.25">
      <c r="A10" s="1" t="s">
        <v>0</v>
      </c>
      <c r="B10" s="16" t="s">
        <v>8</v>
      </c>
      <c r="C10" s="62" t="s">
        <v>5</v>
      </c>
      <c r="D10" s="63"/>
      <c r="E10" s="4" t="s">
        <v>1</v>
      </c>
      <c r="F10" s="5" t="s">
        <v>4</v>
      </c>
    </row>
    <row r="11" spans="1:6" ht="15.75" x14ac:dyDescent="0.25">
      <c r="A11" s="25">
        <v>1</v>
      </c>
      <c r="B11" s="26">
        <v>211</v>
      </c>
      <c r="C11" s="75" t="s">
        <v>2</v>
      </c>
      <c r="D11" s="76"/>
      <c r="E11" s="27">
        <v>0.5</v>
      </c>
      <c r="F11" s="28">
        <f>F8*50/100</f>
        <v>2000</v>
      </c>
    </row>
    <row r="12" spans="1:6" ht="15.75" x14ac:dyDescent="0.25">
      <c r="A12" s="5">
        <v>2</v>
      </c>
      <c r="B12" s="5">
        <v>211</v>
      </c>
      <c r="C12" s="6" t="s">
        <v>3</v>
      </c>
      <c r="D12" s="6"/>
      <c r="E12" s="2" t="s">
        <v>15</v>
      </c>
      <c r="F12" s="19">
        <f>F8*7%</f>
        <v>280</v>
      </c>
    </row>
    <row r="13" spans="1:6" ht="15.75" x14ac:dyDescent="0.25">
      <c r="A13" s="5">
        <v>3</v>
      </c>
      <c r="B13" s="39"/>
      <c r="C13" s="17" t="s">
        <v>10</v>
      </c>
      <c r="D13" s="18"/>
      <c r="E13" s="2"/>
      <c r="F13" s="19">
        <f>SUM(F11:F12)</f>
        <v>2280</v>
      </c>
    </row>
    <row r="14" spans="1:6" ht="15.75" x14ac:dyDescent="0.25">
      <c r="A14" s="5">
        <v>4</v>
      </c>
      <c r="B14" s="39">
        <v>213</v>
      </c>
      <c r="C14" s="68" t="s">
        <v>9</v>
      </c>
      <c r="D14" s="69"/>
      <c r="E14" s="2" t="s">
        <v>11</v>
      </c>
      <c r="F14" s="19">
        <f>F13*27.1/100</f>
        <v>617.88</v>
      </c>
    </row>
    <row r="15" spans="1:6" ht="33.75" customHeight="1" x14ac:dyDescent="0.25">
      <c r="A15" s="5">
        <v>5</v>
      </c>
      <c r="B15" s="39"/>
      <c r="C15" s="57" t="s">
        <v>39</v>
      </c>
      <c r="D15" s="58"/>
      <c r="E15" s="14"/>
      <c r="F15" s="23">
        <f>F8-F13-F14-F16-F17</f>
        <v>1082.5999999999999</v>
      </c>
    </row>
    <row r="16" spans="1:6" ht="46.5" customHeight="1" x14ac:dyDescent="0.25">
      <c r="A16" s="38">
        <v>6</v>
      </c>
      <c r="B16" s="38">
        <v>223</v>
      </c>
      <c r="C16" s="64" t="s">
        <v>38</v>
      </c>
      <c r="D16" s="65"/>
      <c r="E16" s="3"/>
      <c r="F16" s="37">
        <v>5.97</v>
      </c>
    </row>
    <row r="17" spans="1:6" ht="45" customHeight="1" x14ac:dyDescent="0.25">
      <c r="A17" s="38">
        <v>7</v>
      </c>
      <c r="B17" s="20"/>
      <c r="C17" s="64" t="s">
        <v>40</v>
      </c>
      <c r="D17" s="65"/>
      <c r="E17" s="3"/>
      <c r="F17" s="37">
        <v>13.55</v>
      </c>
    </row>
    <row r="18" spans="1:6" ht="15.75" x14ac:dyDescent="0.25">
      <c r="A18" s="20">
        <v>8</v>
      </c>
      <c r="B18" s="22"/>
      <c r="C18" s="66" t="s">
        <v>12</v>
      </c>
      <c r="D18" s="67"/>
      <c r="E18" s="3"/>
      <c r="F18" s="24">
        <f>SUM(F13:F17)</f>
        <v>4000</v>
      </c>
    </row>
    <row r="22" spans="1:6" ht="15.75" x14ac:dyDescent="0.25">
      <c r="A22" s="29"/>
      <c r="B22" s="29"/>
      <c r="C22" s="29"/>
      <c r="D22" s="29"/>
      <c r="E22" s="29"/>
      <c r="F22" s="30"/>
    </row>
  </sheetData>
  <mergeCells count="14">
    <mergeCell ref="C14:D14"/>
    <mergeCell ref="C15:D15"/>
    <mergeCell ref="C16:D16"/>
    <mergeCell ref="C17:D17"/>
    <mergeCell ref="C18:D18"/>
    <mergeCell ref="E1:F1"/>
    <mergeCell ref="D2:F2"/>
    <mergeCell ref="D3:F3"/>
    <mergeCell ref="C11:D11"/>
    <mergeCell ref="A5:F5"/>
    <mergeCell ref="A6:F6"/>
    <mergeCell ref="C7:D7"/>
    <mergeCell ref="C8:D8"/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профориентация</vt:lpstr>
      <vt:lpstr>накладные затраты</vt:lpstr>
      <vt:lpstr>семейное консульт.</vt:lpstr>
      <vt:lpstr>коррекция и проф. псих.сост.</vt:lpstr>
      <vt:lpstr>занятия в сенсорной комн.</vt:lpstr>
      <vt:lpstr>психолог.диагностика</vt:lpstr>
      <vt:lpstr>тренинг до 10 чел</vt:lpstr>
      <vt:lpstr>тренинг до15 чел.</vt:lpstr>
      <vt:lpstr> до 20 чел</vt:lpstr>
      <vt:lpstr>ШРР</vt:lpstr>
      <vt:lpstr>ГПД2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2020-09-17T11:00:11Z</dcterms:modified>
</cp:coreProperties>
</file>